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1"/>
  </bookViews>
  <sheets>
    <sheet name="План" sheetId="1" r:id="rId1"/>
    <sheet name="Слова" sheetId="2" r:id="rId2"/>
  </sheets>
  <calcPr calcId="125725"/>
</workbook>
</file>

<file path=xl/calcChain.xml><?xml version="1.0" encoding="utf-8"?>
<calcChain xmlns="http://schemas.openxmlformats.org/spreadsheetml/2006/main">
  <c r="P7" i="2"/>
  <c r="Q7"/>
  <c r="Q87" s="1"/>
  <c r="K8" i="1" s="1"/>
  <c r="R7" i="2"/>
  <c r="R87" s="1"/>
  <c r="K9" i="1" s="1"/>
  <c r="S7" i="2"/>
  <c r="P8"/>
  <c r="P87" s="1"/>
  <c r="K7" i="1" s="1"/>
  <c r="Q8" i="2"/>
  <c r="R8"/>
  <c r="S8"/>
  <c r="P9"/>
  <c r="Q9"/>
  <c r="R9"/>
  <c r="S9"/>
  <c r="P10"/>
  <c r="Q10"/>
  <c r="R10"/>
  <c r="S10"/>
  <c r="P11"/>
  <c r="Q11"/>
  <c r="R11"/>
  <c r="S11"/>
  <c r="P12"/>
  <c r="Q12"/>
  <c r="R12"/>
  <c r="S12"/>
  <c r="P13"/>
  <c r="Q13"/>
  <c r="R13"/>
  <c r="S13"/>
  <c r="P14"/>
  <c r="Q14"/>
  <c r="R14"/>
  <c r="S14"/>
  <c r="P15"/>
  <c r="Q15"/>
  <c r="R15"/>
  <c r="S15"/>
  <c r="P16"/>
  <c r="Q16"/>
  <c r="R16"/>
  <c r="S16"/>
  <c r="P17"/>
  <c r="Q17"/>
  <c r="R17"/>
  <c r="S17"/>
  <c r="P18"/>
  <c r="Q18"/>
  <c r="R18"/>
  <c r="S18"/>
  <c r="P19"/>
  <c r="Q19"/>
  <c r="R19"/>
  <c r="S19"/>
  <c r="P20"/>
  <c r="Q20"/>
  <c r="R20"/>
  <c r="S20"/>
  <c r="P21"/>
  <c r="Q21"/>
  <c r="R21"/>
  <c r="S21"/>
  <c r="P22"/>
  <c r="Q22"/>
  <c r="R22"/>
  <c r="S22"/>
  <c r="P23"/>
  <c r="Q23"/>
  <c r="R23"/>
  <c r="S23"/>
  <c r="P24"/>
  <c r="Q24"/>
  <c r="R24"/>
  <c r="S24"/>
  <c r="P25"/>
  <c r="Q25"/>
  <c r="R25"/>
  <c r="S25"/>
  <c r="P26"/>
  <c r="Q26"/>
  <c r="R26"/>
  <c r="S26"/>
  <c r="P27"/>
  <c r="Q27"/>
  <c r="R27"/>
  <c r="S27"/>
  <c r="P28"/>
  <c r="Q28"/>
  <c r="R28"/>
  <c r="S28"/>
  <c r="P29"/>
  <c r="Q29"/>
  <c r="R29"/>
  <c r="S29"/>
  <c r="P30"/>
  <c r="Q30"/>
  <c r="R30"/>
  <c r="S30"/>
  <c r="P31"/>
  <c r="Q31"/>
  <c r="R31"/>
  <c r="S31"/>
  <c r="P32"/>
  <c r="Q32"/>
  <c r="R32"/>
  <c r="S32"/>
  <c r="P33"/>
  <c r="Q33"/>
  <c r="R33"/>
  <c r="S33"/>
  <c r="P34"/>
  <c r="Q34"/>
  <c r="R34"/>
  <c r="S34"/>
  <c r="P35"/>
  <c r="Q35"/>
  <c r="R35"/>
  <c r="S35"/>
  <c r="P36"/>
  <c r="Q36"/>
  <c r="R36"/>
  <c r="S36"/>
  <c r="P37"/>
  <c r="Q37"/>
  <c r="R37"/>
  <c r="S37"/>
  <c r="P38"/>
  <c r="Q38"/>
  <c r="R38"/>
  <c r="S38"/>
  <c r="P39"/>
  <c r="Q39"/>
  <c r="R39"/>
  <c r="S39"/>
  <c r="P40"/>
  <c r="Q40"/>
  <c r="R40"/>
  <c r="S40"/>
  <c r="P41"/>
  <c r="Q41"/>
  <c r="R41"/>
  <c r="S41"/>
  <c r="P42"/>
  <c r="Q42"/>
  <c r="R42"/>
  <c r="S42"/>
  <c r="P43"/>
  <c r="Q43"/>
  <c r="R43"/>
  <c r="S43"/>
  <c r="P44"/>
  <c r="Q44"/>
  <c r="R44"/>
  <c r="S44"/>
  <c r="P45"/>
  <c r="Q45"/>
  <c r="R45"/>
  <c r="S45"/>
  <c r="P46"/>
  <c r="Q46"/>
  <c r="R46"/>
  <c r="S46"/>
  <c r="P47"/>
  <c r="Q47"/>
  <c r="R47"/>
  <c r="S47"/>
  <c r="P48"/>
  <c r="Q48"/>
  <c r="R48"/>
  <c r="S48"/>
  <c r="P49"/>
  <c r="Q49"/>
  <c r="R49"/>
  <c r="S49"/>
  <c r="P50"/>
  <c r="Q50"/>
  <c r="R50"/>
  <c r="S50"/>
  <c r="P51"/>
  <c r="Q51"/>
  <c r="R51"/>
  <c r="S51"/>
  <c r="P52"/>
  <c r="Q52"/>
  <c r="R52"/>
  <c r="S52"/>
  <c r="P53"/>
  <c r="Q53"/>
  <c r="R53"/>
  <c r="S53"/>
  <c r="P54"/>
  <c r="Q54"/>
  <c r="R54"/>
  <c r="S54"/>
  <c r="P55"/>
  <c r="Q55"/>
  <c r="R55"/>
  <c r="S55"/>
  <c r="P56"/>
  <c r="Q56"/>
  <c r="R56"/>
  <c r="S56"/>
  <c r="P57"/>
  <c r="Q57"/>
  <c r="R57"/>
  <c r="S57"/>
  <c r="P58"/>
  <c r="Q58"/>
  <c r="R58"/>
  <c r="S58"/>
  <c r="P59"/>
  <c r="Q59"/>
  <c r="R59"/>
  <c r="S59"/>
  <c r="P60"/>
  <c r="Q60"/>
  <c r="R60"/>
  <c r="S60"/>
  <c r="P61"/>
  <c r="Q61"/>
  <c r="R61"/>
  <c r="S61"/>
  <c r="P62"/>
  <c r="Q62"/>
  <c r="R62"/>
  <c r="S62"/>
  <c r="P63"/>
  <c r="Q63"/>
  <c r="R63"/>
  <c r="S63"/>
  <c r="P64"/>
  <c r="Q64"/>
  <c r="R64"/>
  <c r="S64"/>
  <c r="P65"/>
  <c r="Q65"/>
  <c r="R65"/>
  <c r="S65"/>
  <c r="P66"/>
  <c r="Q66"/>
  <c r="R66"/>
  <c r="S66"/>
  <c r="P67"/>
  <c r="Q67"/>
  <c r="R67"/>
  <c r="S67"/>
  <c r="P68"/>
  <c r="Q68"/>
  <c r="R68"/>
  <c r="S68"/>
  <c r="P69"/>
  <c r="Q69"/>
  <c r="R69"/>
  <c r="S69"/>
  <c r="P70"/>
  <c r="Q70"/>
  <c r="R70"/>
  <c r="S70"/>
  <c r="P71"/>
  <c r="Q71"/>
  <c r="R71"/>
  <c r="S71"/>
  <c r="P72"/>
  <c r="Q72"/>
  <c r="R72"/>
  <c r="S72"/>
  <c r="P73"/>
  <c r="Q73"/>
  <c r="R73"/>
  <c r="S73"/>
  <c r="P74"/>
  <c r="Q74"/>
  <c r="R74"/>
  <c r="S74"/>
  <c r="P75"/>
  <c r="Q75"/>
  <c r="R75"/>
  <c r="S75"/>
  <c r="P76"/>
  <c r="Q76"/>
  <c r="R76"/>
  <c r="S76"/>
  <c r="P77"/>
  <c r="Q77"/>
  <c r="R77"/>
  <c r="S77"/>
  <c r="P78"/>
  <c r="Q78"/>
  <c r="R78"/>
  <c r="S78"/>
  <c r="P79"/>
  <c r="Q79"/>
  <c r="R79"/>
  <c r="S79"/>
  <c r="P80"/>
  <c r="Q80"/>
  <c r="R80"/>
  <c r="S80"/>
  <c r="P81"/>
  <c r="Q81"/>
  <c r="R81"/>
  <c r="S81"/>
  <c r="P82"/>
  <c r="Q82"/>
  <c r="R82"/>
  <c r="S82"/>
  <c r="P83"/>
  <c r="Q83"/>
  <c r="R83"/>
  <c r="S83"/>
  <c r="P84"/>
  <c r="Q84"/>
  <c r="R84"/>
  <c r="S84"/>
  <c r="P85"/>
  <c r="Q85"/>
  <c r="R85"/>
  <c r="S85"/>
  <c r="P86"/>
  <c r="Q86"/>
  <c r="R86"/>
  <c r="S86"/>
  <c r="C87"/>
  <c r="F9" i="1" s="1"/>
  <c r="G9" s="1"/>
  <c r="F7"/>
  <c r="G7" s="1"/>
  <c r="D87" i="2"/>
  <c r="H7" i="1" s="1"/>
  <c r="E87" i="2"/>
  <c r="H8" i="1" s="1"/>
  <c r="F87" i="2"/>
  <c r="H9" i="1" s="1"/>
  <c r="G87" i="2"/>
  <c r="H10" i="1" s="1"/>
  <c r="I10" s="1"/>
  <c r="S87" i="2"/>
  <c r="K10" i="1" s="1"/>
  <c r="F8"/>
  <c r="G8" l="1"/>
  <c r="I8"/>
  <c r="I7"/>
  <c r="I9"/>
  <c r="E8"/>
  <c r="E7"/>
  <c r="F10"/>
  <c r="G10" s="1"/>
  <c r="E10"/>
  <c r="E9"/>
</calcChain>
</file>

<file path=xl/sharedStrings.xml><?xml version="1.0" encoding="utf-8"?>
<sst xmlns="http://schemas.openxmlformats.org/spreadsheetml/2006/main" count="228" uniqueCount="137">
  <si>
    <t>План рекламной кампании "easydata.me"</t>
  </si>
  <si>
    <t>срок кампании: 1 месяц</t>
  </si>
  <si>
    <t>Регионы показа: Россия, СНГ (исключая Россию)</t>
  </si>
  <si>
    <t>Места размещения рекламных материалов**</t>
  </si>
  <si>
    <t>Рекламный носитель</t>
  </si>
  <si>
    <t>Время размещения</t>
  </si>
  <si>
    <t>Показы рекламных материалов (прогноз)</t>
  </si>
  <si>
    <t>Средний CTR,%</t>
  </si>
  <si>
    <t>Переходы</t>
  </si>
  <si>
    <t>Средняя цена за клик, у.е. (с учетом НДС)
1 у.е. = 30.00 руб.</t>
  </si>
  <si>
    <t>Стоимость за кампанию***, руб. (с учетом НДС)</t>
  </si>
  <si>
    <t>в день</t>
  </si>
  <si>
    <t>всего</t>
  </si>
  <si>
    <t>Директ</t>
  </si>
  <si>
    <t>По словам*</t>
  </si>
  <si>
    <t>текстовый блок 33+75 символов</t>
  </si>
  <si>
    <t>по мере расхода бюджета, примерно месяц</t>
  </si>
  <si>
    <t>выбранных позиций</t>
  </si>
  <si>
    <t>спецразмещения</t>
  </si>
  <si>
    <t>1-го места</t>
  </si>
  <si>
    <t>гарантированных показов</t>
  </si>
  <si>
    <t>Средние цены за клик указаны по состоянию на 30.01.2014 и могут быть изменены без предварительного уведомления.</t>
  </si>
  <si>
    <t xml:space="preserve">*    Реклама будет показываться только тогда, когда в запросе пользователя будут присутствовать указанные рекламодателем слова или словосочетания.
Предварительный список рекомендуемых ключевых фраз для показа рекламы можно посмотреть на странице "Слова" данного плана.
</t>
  </si>
  <si>
    <t>**   Объявления, размещенные через Яндекс.Директ, могут быть показаны на всех страницах выдачи результатов поиска Яндекса по выбранному вами запросу, а также на страницах сайтов-участников Рекламной сети Яндекса, на страницах результатов поиска по Каталогу Яндекса, на страницах результатов поиска по Яндекс.Адресам и по Блогам, на страницах просмотра всех объявлений Яндекс.Директа по ключевым словам.</t>
  </si>
  <si>
    <t>***  Имейте в виду, что реальный бюджет может отличаться от прогнозируемого, т.к. он подсчитан на основе анализа ставок конкурентов и CTR их кампаний, а эти параметры могут изменяться в процессе работы вашей рекламной кампании. Кроме этого, в прогнозе бюджета не учитываются показы объявлений на сайтах-участниках Рекламной сети Яндекса и настройки временного таргетинга.</t>
  </si>
  <si>
    <t>(Предложение слов)</t>
  </si>
  <si>
    <t>Срок кампании 1 месяц</t>
  </si>
  <si>
    <t>Предложенные фразы</t>
  </si>
  <si>
    <t>Позиция</t>
  </si>
  <si>
    <t>Количество показов в месяц* (прогноз)</t>
  </si>
  <si>
    <t>Примерное количество переходов в месяц (по выбранной позиции)*</t>
  </si>
  <si>
    <t>Примерное количество переходов в месяц (по спецразмещению)*</t>
  </si>
  <si>
    <t>Примерное количество переходов в месяц (по 1-му месту)*</t>
  </si>
  <si>
    <t>Примерное количество переходов в месяц (по гарантии)*</t>
  </si>
  <si>
    <t>Прогноз CTR (по выбранной позиции)</t>
  </si>
  <si>
    <t>Прогноз CTR (по спецразмещению)</t>
  </si>
  <si>
    <t>Прогноз CTR (по 1-му месту)</t>
  </si>
  <si>
    <t>Прогноз CTR (по гарантии)</t>
  </si>
  <si>
    <t>Средняя цена клика (по выбранной позиции), у.е. ***</t>
  </si>
  <si>
    <t>Примерная цена клика (по спецразмещению), у.е. ***</t>
  </si>
  <si>
    <t>Примерная цена клика (по 1-му месту), у.е. ***</t>
  </si>
  <si>
    <t>Примерная цена клика (по гарантии), у.е. ***</t>
  </si>
  <si>
    <t>Примерный бюджет, руб. (по выбранной позиции)</t>
  </si>
  <si>
    <t>Примерный бюджет, руб. (по спецразмещению)</t>
  </si>
  <si>
    <t>Примерный бюджет, руб. (по 1-му месту)</t>
  </si>
  <si>
    <t>Примерный бюджет, руб. (по гарантии)</t>
  </si>
  <si>
    <t>автоматизация агентства недвижимости</t>
  </si>
  <si>
    <t>гарантия</t>
  </si>
  <si>
    <t>автоматизация оценки персонала</t>
  </si>
  <si>
    <t>автоматизация подбора персонала</t>
  </si>
  <si>
    <t>автоматизация процесса управления персоналом</t>
  </si>
  <si>
    <t>Автоматизация работы мерчандайзера</t>
  </si>
  <si>
    <t>Автоматизация работы торгового агента</t>
  </si>
  <si>
    <t>Автоматизация работы торгового представителя</t>
  </si>
  <si>
    <t>автоматизация системы управления персоналом</t>
  </si>
  <si>
    <t>автоматизация управления персоналом</t>
  </si>
  <si>
    <t>автоматизация учета персонала</t>
  </si>
  <si>
    <t>бесплатные программы +для агентства недвижимости</t>
  </si>
  <si>
    <t>бесплатные программы +для риэлторов</t>
  </si>
  <si>
    <t>инструменты контроля персонала</t>
  </si>
  <si>
    <t>конструктор анкет</t>
  </si>
  <si>
    <t>1-ое место</t>
  </si>
  <si>
    <t>контроль выполнения заданий</t>
  </si>
  <si>
    <t>контроль деятельности персонала</t>
  </si>
  <si>
    <t>Контроль исполнения поручений</t>
  </si>
  <si>
    <t>спецразмещение</t>
  </si>
  <si>
    <t>контроль качества работы персонала</t>
  </si>
  <si>
    <t>контроль персонала организации</t>
  </si>
  <si>
    <t>контроль промо-акций</t>
  </si>
  <si>
    <t>контроль промоутеров</t>
  </si>
  <si>
    <t>контроль работы персонала</t>
  </si>
  <si>
    <t>маркетинговый аудит товара</t>
  </si>
  <si>
    <t>методы +и средства сбора информации</t>
  </si>
  <si>
    <t>методы сбора +и обработки информации</t>
  </si>
  <si>
    <t>методы сбора информации</t>
  </si>
  <si>
    <t>методы сбора маркетинговой информации</t>
  </si>
  <si>
    <t>методы сбора первичной информации</t>
  </si>
  <si>
    <t>методы сбора первичной социологической информации</t>
  </si>
  <si>
    <t>методы сбора социальной информации</t>
  </si>
  <si>
    <t>методы сбора социологической информации</t>
  </si>
  <si>
    <t>организация +и проведение опросов</t>
  </si>
  <si>
    <t>организация сбора информации</t>
  </si>
  <si>
    <t>основные методы сбора информации</t>
  </si>
  <si>
    <t>отслеживание промо-акций</t>
  </si>
  <si>
    <t>оценка +и контроль персонала</t>
  </si>
  <si>
    <t>программа +для агентства недвижимости</t>
  </si>
  <si>
    <t>программа +для контроля выполнения заданий</t>
  </si>
  <si>
    <t>программа +для мерчендайзеров</t>
  </si>
  <si>
    <t>программа +для работы торгового представителя</t>
  </si>
  <si>
    <t>программа +для риэлтора +по недвижимости</t>
  </si>
  <si>
    <t>программа +для риэлторов</t>
  </si>
  <si>
    <t>программа +для риэлторов бесплатно</t>
  </si>
  <si>
    <t>программа +для страхового агента</t>
  </si>
  <si>
    <t>программа +для торговых представителей</t>
  </si>
  <si>
    <t>программа аудита товаров</t>
  </si>
  <si>
    <t>программа контроля персонала</t>
  </si>
  <si>
    <t>программа риелтор</t>
  </si>
  <si>
    <t>программа страховой агент</t>
  </si>
  <si>
    <t>программа торговый агент</t>
  </si>
  <si>
    <t>программы +для риэлторов скачать бесплатно</t>
  </si>
  <si>
    <t>программы +для страховых агентов</t>
  </si>
  <si>
    <t>сбор +и анализ информации</t>
  </si>
  <si>
    <t>сбор +и обработка информации</t>
  </si>
  <si>
    <t>сбор +и обработка передача информации</t>
  </si>
  <si>
    <t>сбор +и оценка информации</t>
  </si>
  <si>
    <t>сбор +и передача информации</t>
  </si>
  <si>
    <t>сбор +и регистрация информации</t>
  </si>
  <si>
    <t>сбор +и хранение информации</t>
  </si>
  <si>
    <t>сбор информации</t>
  </si>
  <si>
    <t>сбор информации маркетинг</t>
  </si>
  <si>
    <t>сбор информации программа</t>
  </si>
  <si>
    <t>сбор маркетинговой информации</t>
  </si>
  <si>
    <t>сбор обработка +и анализ информации</t>
  </si>
  <si>
    <t>сбор обработка +и хранение информации</t>
  </si>
  <si>
    <t>сбор первичной информации</t>
  </si>
  <si>
    <t>сбор социологической информации</t>
  </si>
  <si>
    <t>сбор статистической информации</t>
  </si>
  <si>
    <t>сбор управленческой информации</t>
  </si>
  <si>
    <t>система контроля персонала</t>
  </si>
  <si>
    <t>система сбора +и обработки информации</t>
  </si>
  <si>
    <t>скачать программу +для агентства недвижимости</t>
  </si>
  <si>
    <t>скачать программу +для риэлторов</t>
  </si>
  <si>
    <t>софт +для агентства недвижимости</t>
  </si>
  <si>
    <t>способы сбора информации</t>
  </si>
  <si>
    <t>средства сбора +и обработки информации</t>
  </si>
  <si>
    <t>средства сбора +и передачи информации</t>
  </si>
  <si>
    <t>средства сбора информации</t>
  </si>
  <si>
    <t>технологии сбора +и обработки информации</t>
  </si>
  <si>
    <t>технология сбора информации</t>
  </si>
  <si>
    <t>Итого с учетом выбранных позиций**</t>
  </si>
  <si>
    <t xml:space="preserve">       Средние цены за клик указаны по состоянию на 30.01.2014 и могут быть изменены без предварительного уведомления.</t>
  </si>
  <si>
    <t>*      Число показов и переходов указано по данным за предыдущий месяц.</t>
  </si>
  <si>
    <t>**     Имейте в виду, что реальный бюджет может отличаться от прогнозируемого, т.к. он подсчитан на основе анализа ставок конкурентов и CTR их кампаний, а эти параметры могут изменяться в процессе работы вашей рекламной кампании. Кроме этого, в прогнозе бюджета не учитываются показы объявлений на сайтах-участниках Рекламной сети Яндекса и настройки временного таргетинга.</t>
  </si>
  <si>
    <t>***    1 у.е. = 30.00 руб.</t>
  </si>
  <si>
    <t xml:space="preserve">       Реклама по слову (или словосочетанию) будет показываться во всех и только в тех случаях, когда в запросе присутствует это слово (или словосочетание). Так, реклама по слову "мебель" будет показана и тому, кто спросил "мебель", и тому, кто спросил "каталог мебели".</t>
  </si>
  <si>
    <t xml:space="preserve">       "Минус-слова" используются для дополнительного уточнения слов (словосочетаний). Так, реклама по условию "шкаф -жарочный" будет показана по запросам "продажа шкафов", "шкаф-купе", но не будет показана по запросу "жарочный шкаф".</t>
  </si>
  <si>
    <t xml:space="preserve">       В случае, если цена за клик окажется недостаточной для входа в гарантированные показы, реальное количество показов и бюджет по соответствующим словам (словосочетаниям) может оказаться существенно меньше прогнозируемого.</t>
  </si>
</sst>
</file>

<file path=xl/styles.xml><?xml version="1.0" encoding="utf-8"?>
<styleSheet xmlns="http://schemas.openxmlformats.org/spreadsheetml/2006/main">
  <numFmts count="1">
    <numFmt numFmtId="164" formatCode="##0.00"/>
  </numFmts>
  <fonts count="10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31"/>
        <bgColor indexed="42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" fillId="0" borderId="11" xfId="0" applyFont="1" applyBorder="1"/>
    <xf numFmtId="0" fontId="1" fillId="0" borderId="9" xfId="0" applyFont="1" applyBorder="1"/>
    <xf numFmtId="0" fontId="2" fillId="0" borderId="9" xfId="0" applyFont="1" applyBorder="1"/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E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737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952500</xdr:colOff>
      <xdr:row>0</xdr:row>
      <xdr:rowOff>409575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showGridLines="0" workbookViewId="0"/>
  </sheetViews>
  <sheetFormatPr defaultRowHeight="12.75"/>
  <cols>
    <col min="1" max="1" width="12.7109375" customWidth="1"/>
    <col min="2" max="2" width="9.7109375" customWidth="1"/>
    <col min="3" max="4" width="13.7109375" customWidth="1"/>
    <col min="5" max="6" width="10.7109375" customWidth="1"/>
    <col min="8" max="8" width="10.7109375" customWidth="1"/>
    <col min="9" max="9" width="7.7109375" customWidth="1"/>
    <col min="10" max="10" width="10.7109375" customWidth="1"/>
    <col min="11" max="11" width="12.7109375" customWidth="1"/>
  </cols>
  <sheetData>
    <row r="1" spans="1:11" ht="27.4" customHeight="1"/>
    <row r="2" spans="1:11" ht="20.100000000000001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20.100000000000001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"/>
    </row>
    <row r="4" spans="1:11" ht="15" customHeight="1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42.95" customHeight="1">
      <c r="A5" s="30" t="s">
        <v>3</v>
      </c>
      <c r="B5" s="30"/>
      <c r="C5" s="31" t="s">
        <v>4</v>
      </c>
      <c r="D5" s="31" t="s">
        <v>5</v>
      </c>
      <c r="E5" s="31" t="s">
        <v>6</v>
      </c>
      <c r="F5" s="31"/>
      <c r="G5" s="31" t="s">
        <v>7</v>
      </c>
      <c r="H5" s="31" t="s">
        <v>8</v>
      </c>
      <c r="I5" s="31" t="s">
        <v>9</v>
      </c>
      <c r="J5" s="31"/>
      <c r="K5" s="24" t="s">
        <v>10</v>
      </c>
    </row>
    <row r="6" spans="1:11" ht="24.95" customHeight="1">
      <c r="A6" s="30"/>
      <c r="B6" s="30"/>
      <c r="C6" s="31"/>
      <c r="D6" s="31"/>
      <c r="E6" s="3" t="s">
        <v>11</v>
      </c>
      <c r="F6" s="3" t="s">
        <v>12</v>
      </c>
      <c r="G6" s="31"/>
      <c r="H6" s="31"/>
      <c r="I6" s="31"/>
      <c r="J6" s="31"/>
      <c r="K6" s="24"/>
    </row>
    <row r="7" spans="1:11" ht="33" customHeight="1">
      <c r="A7" s="4" t="s">
        <v>13</v>
      </c>
      <c r="B7" s="5" t="s">
        <v>14</v>
      </c>
      <c r="C7" s="5" t="s">
        <v>15</v>
      </c>
      <c r="D7" s="5" t="s">
        <v>16</v>
      </c>
      <c r="E7" s="6">
        <f>ROUND(Слова!C87/30,0)</f>
        <v>3492</v>
      </c>
      <c r="F7" s="6">
        <f>Слова!C87</f>
        <v>104746</v>
      </c>
      <c r="G7" s="7">
        <f>IF(План!F7&lt;&gt;0,H7/F7*100,"-")</f>
        <v>1.2296412273499704</v>
      </c>
      <c r="H7" s="6">
        <f>Слова!D87</f>
        <v>1288</v>
      </c>
      <c r="I7" s="7">
        <f>IF(План!H7&lt;&gt;0,K7/H7/30,"-")</f>
        <v>0.30926242236024842</v>
      </c>
      <c r="J7" s="6" t="s">
        <v>17</v>
      </c>
      <c r="K7" s="8">
        <f>Слова!P87</f>
        <v>11949.9</v>
      </c>
    </row>
    <row r="8" spans="1:11" ht="33" customHeight="1">
      <c r="A8" s="9" t="s">
        <v>13</v>
      </c>
      <c r="B8" s="10" t="s">
        <v>14</v>
      </c>
      <c r="C8" s="10" t="s">
        <v>15</v>
      </c>
      <c r="D8" s="10" t="s">
        <v>16</v>
      </c>
      <c r="E8" s="11">
        <f>ROUND(Слова!C87/30,0)</f>
        <v>3492</v>
      </c>
      <c r="F8" s="11">
        <f>Слова!C87</f>
        <v>104746</v>
      </c>
      <c r="G8" s="12">
        <f>IF(План!F8&lt;&gt;0,H8/F8*100,"-")</f>
        <v>2.9929543848929789</v>
      </c>
      <c r="H8" s="11">
        <f>Слова!E87</f>
        <v>3135</v>
      </c>
      <c r="I8" s="12">
        <f>IF(План!H8&lt;&gt;0,K8/H8/30,"-")</f>
        <v>1.1308133971291867</v>
      </c>
      <c r="J8" s="11" t="s">
        <v>18</v>
      </c>
      <c r="K8" s="13">
        <f>Слова!Q87</f>
        <v>106353</v>
      </c>
    </row>
    <row r="9" spans="1:11" ht="33" customHeight="1">
      <c r="A9" s="9" t="s">
        <v>13</v>
      </c>
      <c r="B9" s="10" t="s">
        <v>14</v>
      </c>
      <c r="C9" s="10" t="s">
        <v>15</v>
      </c>
      <c r="D9" s="10" t="s">
        <v>16</v>
      </c>
      <c r="E9" s="11">
        <f>ROUND(Слова!C87/30,0)</f>
        <v>3492</v>
      </c>
      <c r="F9" s="11">
        <f>Слова!C87</f>
        <v>104746</v>
      </c>
      <c r="G9" s="12">
        <f>IF(План!F9&lt;&gt;0,H9/F9*100,"-")</f>
        <v>0.92700437248200407</v>
      </c>
      <c r="H9" s="11">
        <f>Слова!F87</f>
        <v>971</v>
      </c>
      <c r="I9" s="12">
        <f>IF(План!H9&lt;&gt;0,K9/H9/30,"-")</f>
        <v>0.4819155509783728</v>
      </c>
      <c r="J9" s="11" t="s">
        <v>19</v>
      </c>
      <c r="K9" s="13">
        <f>Слова!R87</f>
        <v>14038.199999999999</v>
      </c>
    </row>
    <row r="10" spans="1:11" ht="33" customHeight="1">
      <c r="A10" s="9" t="s">
        <v>13</v>
      </c>
      <c r="B10" s="10" t="s">
        <v>14</v>
      </c>
      <c r="C10" s="10" t="s">
        <v>15</v>
      </c>
      <c r="D10" s="10" t="s">
        <v>16</v>
      </c>
      <c r="E10" s="11">
        <f>ROUND(Слова!C87/30,0)</f>
        <v>3492</v>
      </c>
      <c r="F10" s="11">
        <f>Слова!C87</f>
        <v>104746</v>
      </c>
      <c r="G10" s="12">
        <f>IF(План!F10&lt;&gt;0,H10/F10*100,"-")</f>
        <v>0.84299161781834153</v>
      </c>
      <c r="H10" s="11">
        <f>Слова!G87</f>
        <v>883</v>
      </c>
      <c r="I10" s="12">
        <f>IF(План!H10&lt;&gt;0,K10/H10/30,"-")</f>
        <v>3.4892412231030581E-2</v>
      </c>
      <c r="J10" s="11" t="s">
        <v>20</v>
      </c>
      <c r="K10" s="13">
        <f>Слова!S87</f>
        <v>924.30000000000007</v>
      </c>
    </row>
    <row r="11" spans="1:11" ht="33" customHeight="1"/>
    <row r="12" spans="1:11" ht="17.100000000000001" customHeight="1">
      <c r="A12" s="25" t="s">
        <v>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23.1" customHeight="1">
      <c r="A13" s="26" t="s">
        <v>22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38.1" customHeight="1">
      <c r="A14" s="26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38.1" customHeight="1">
      <c r="A15" s="26" t="s">
        <v>24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</sheetData>
  <sheetProtection selectLockedCells="1" selectUnlockedCells="1"/>
  <mergeCells count="15">
    <mergeCell ref="D5:D6"/>
    <mergeCell ref="E5:F5"/>
    <mergeCell ref="G5:G6"/>
    <mergeCell ref="H5:H6"/>
    <mergeCell ref="I5:J6"/>
    <mergeCell ref="K5:K6"/>
    <mergeCell ref="A12:K12"/>
    <mergeCell ref="A13:K13"/>
    <mergeCell ref="A14:K14"/>
    <mergeCell ref="A15:K15"/>
    <mergeCell ref="A2:J2"/>
    <mergeCell ref="A3:J3"/>
    <mergeCell ref="A4:K4"/>
    <mergeCell ref="A5:B6"/>
    <mergeCell ref="C5:C6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S95"/>
  <sheetViews>
    <sheetView showGridLines="0" tabSelected="1" workbookViewId="0"/>
  </sheetViews>
  <sheetFormatPr defaultRowHeight="12.75"/>
  <cols>
    <col min="1" max="1" width="38.7109375" customWidth="1"/>
    <col min="2" max="2" width="8.7109375" customWidth="1"/>
    <col min="3" max="20" width="12.7109375" customWidth="1"/>
  </cols>
  <sheetData>
    <row r="1" spans="1:19" ht="65.099999999999994" customHeight="1"/>
    <row r="2" spans="1:19" ht="20.100000000000001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8" customHeight="1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8" customHeight="1">
      <c r="A4" s="35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12.95" customHeight="1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77.099999999999994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33</v>
      </c>
      <c r="H6" s="3" t="s">
        <v>34</v>
      </c>
      <c r="I6" s="3" t="s">
        <v>35</v>
      </c>
      <c r="J6" s="3" t="s">
        <v>36</v>
      </c>
      <c r="K6" s="3" t="s">
        <v>37</v>
      </c>
      <c r="L6" s="3" t="s">
        <v>38</v>
      </c>
      <c r="M6" s="3" t="s">
        <v>39</v>
      </c>
      <c r="N6" s="3" t="s">
        <v>40</v>
      </c>
      <c r="O6" s="3" t="s">
        <v>41</v>
      </c>
      <c r="P6" s="3" t="s">
        <v>42</v>
      </c>
      <c r="Q6" s="3" t="s">
        <v>43</v>
      </c>
      <c r="R6" s="3" t="s">
        <v>44</v>
      </c>
      <c r="S6" s="3" t="s">
        <v>45</v>
      </c>
    </row>
    <row r="7" spans="1:19">
      <c r="A7" s="14" t="s">
        <v>46</v>
      </c>
      <c r="B7" s="14" t="s">
        <v>47</v>
      </c>
      <c r="C7" s="15">
        <v>76</v>
      </c>
      <c r="D7" s="15">
        <v>1</v>
      </c>
      <c r="E7" s="15">
        <v>2</v>
      </c>
      <c r="F7" s="15">
        <v>1</v>
      </c>
      <c r="G7" s="16">
        <v>1</v>
      </c>
      <c r="H7" s="17">
        <v>1.31578947368421</v>
      </c>
      <c r="I7" s="17">
        <v>2.6315789473684199</v>
      </c>
      <c r="J7" s="17">
        <v>1.4473684210526301</v>
      </c>
      <c r="K7" s="18">
        <v>1.31578947368421</v>
      </c>
      <c r="L7" s="17">
        <v>0.2</v>
      </c>
      <c r="M7" s="17">
        <v>3.16</v>
      </c>
      <c r="N7" s="17">
        <v>1.24</v>
      </c>
      <c r="O7" s="18">
        <v>0.2</v>
      </c>
      <c r="P7" s="17">
        <f t="shared" ref="P7:P38" si="0">D7*L7*30</f>
        <v>6</v>
      </c>
      <c r="Q7" s="17">
        <f t="shared" ref="Q7:Q38" si="1">E7*M7*30</f>
        <v>189.60000000000002</v>
      </c>
      <c r="R7" s="17">
        <f t="shared" ref="R7:R38" si="2">F7*N7*30</f>
        <v>37.200000000000003</v>
      </c>
      <c r="S7" s="18">
        <f t="shared" ref="S7:S38" si="3">G7*O7*30</f>
        <v>6</v>
      </c>
    </row>
    <row r="8" spans="1:19">
      <c r="A8" s="14" t="s">
        <v>48</v>
      </c>
      <c r="B8" s="14" t="s">
        <v>47</v>
      </c>
      <c r="C8" s="15">
        <v>31</v>
      </c>
      <c r="D8" s="15">
        <v>0</v>
      </c>
      <c r="E8" s="15">
        <v>1</v>
      </c>
      <c r="F8" s="15">
        <v>0</v>
      </c>
      <c r="G8" s="16">
        <v>0</v>
      </c>
      <c r="H8" s="17">
        <v>0</v>
      </c>
      <c r="I8" s="17">
        <v>3.2258064516128999</v>
      </c>
      <c r="J8" s="17">
        <v>0</v>
      </c>
      <c r="K8" s="18">
        <v>0</v>
      </c>
      <c r="L8" s="17">
        <v>0.04</v>
      </c>
      <c r="M8" s="17">
        <v>1.1200000000000001</v>
      </c>
      <c r="N8" s="17">
        <v>0.85</v>
      </c>
      <c r="O8" s="18">
        <v>0.04</v>
      </c>
      <c r="P8" s="17">
        <f t="shared" si="0"/>
        <v>0</v>
      </c>
      <c r="Q8" s="17">
        <f t="shared" si="1"/>
        <v>33.6</v>
      </c>
      <c r="R8" s="17">
        <f t="shared" si="2"/>
        <v>0</v>
      </c>
      <c r="S8" s="18">
        <f t="shared" si="3"/>
        <v>0</v>
      </c>
    </row>
    <row r="9" spans="1:19">
      <c r="A9" s="14" t="s">
        <v>49</v>
      </c>
      <c r="B9" s="14" t="s">
        <v>47</v>
      </c>
      <c r="C9" s="15">
        <v>52</v>
      </c>
      <c r="D9" s="15">
        <v>1</v>
      </c>
      <c r="E9" s="15">
        <v>2</v>
      </c>
      <c r="F9" s="15">
        <v>1</v>
      </c>
      <c r="G9" s="16">
        <v>1</v>
      </c>
      <c r="H9" s="17">
        <v>1.92307692307692</v>
      </c>
      <c r="I9" s="17">
        <v>3.8461538461538503</v>
      </c>
      <c r="J9" s="17">
        <v>2.1153846153846199</v>
      </c>
      <c r="K9" s="18">
        <v>1.92307692307692</v>
      </c>
      <c r="L9" s="17">
        <v>0.68</v>
      </c>
      <c r="M9" s="17">
        <v>6.73</v>
      </c>
      <c r="N9" s="17">
        <v>3.22</v>
      </c>
      <c r="O9" s="18">
        <v>0.68</v>
      </c>
      <c r="P9" s="17">
        <f t="shared" si="0"/>
        <v>20.400000000000002</v>
      </c>
      <c r="Q9" s="17">
        <f t="shared" si="1"/>
        <v>403.8</v>
      </c>
      <c r="R9" s="17">
        <f t="shared" si="2"/>
        <v>96.600000000000009</v>
      </c>
      <c r="S9" s="18">
        <f t="shared" si="3"/>
        <v>20.400000000000002</v>
      </c>
    </row>
    <row r="10" spans="1:19">
      <c r="A10" s="14" t="s">
        <v>50</v>
      </c>
      <c r="B10" s="14" t="s">
        <v>47</v>
      </c>
      <c r="C10" s="15">
        <v>48</v>
      </c>
      <c r="D10" s="15">
        <v>1</v>
      </c>
      <c r="E10" s="15">
        <v>1</v>
      </c>
      <c r="F10" s="15">
        <v>1</v>
      </c>
      <c r="G10" s="16">
        <v>1</v>
      </c>
      <c r="H10" s="17">
        <v>2.0833333333333299</v>
      </c>
      <c r="I10" s="17">
        <v>2.0833333333333299</v>
      </c>
      <c r="J10" s="17">
        <v>2.2916666666666701</v>
      </c>
      <c r="K10" s="18">
        <v>2.0833333333333299</v>
      </c>
      <c r="L10" s="17">
        <v>0.36</v>
      </c>
      <c r="M10" s="17">
        <v>1.86</v>
      </c>
      <c r="N10" s="17">
        <v>1.33</v>
      </c>
      <c r="O10" s="18">
        <v>0.36</v>
      </c>
      <c r="P10" s="17">
        <f t="shared" si="0"/>
        <v>10.799999999999999</v>
      </c>
      <c r="Q10" s="17">
        <f t="shared" si="1"/>
        <v>55.800000000000004</v>
      </c>
      <c r="R10" s="17">
        <f t="shared" si="2"/>
        <v>39.900000000000006</v>
      </c>
      <c r="S10" s="18">
        <f t="shared" si="3"/>
        <v>10.799999999999999</v>
      </c>
    </row>
    <row r="11" spans="1:19">
      <c r="A11" s="14" t="s">
        <v>51</v>
      </c>
      <c r="B11" s="14" t="s">
        <v>47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  <c r="H11" s="17">
        <v>0</v>
      </c>
      <c r="I11" s="17">
        <v>0</v>
      </c>
      <c r="J11" s="17">
        <v>0</v>
      </c>
      <c r="K11" s="18">
        <v>0</v>
      </c>
      <c r="L11" s="17">
        <v>7.0000000000000007E-2</v>
      </c>
      <c r="M11" s="17">
        <v>1.07</v>
      </c>
      <c r="N11" s="17">
        <v>2.36</v>
      </c>
      <c r="O11" s="18">
        <v>7.0000000000000007E-2</v>
      </c>
      <c r="P11" s="17">
        <f t="shared" si="0"/>
        <v>0</v>
      </c>
      <c r="Q11" s="17">
        <f t="shared" si="1"/>
        <v>0</v>
      </c>
      <c r="R11" s="17">
        <f t="shared" si="2"/>
        <v>0</v>
      </c>
      <c r="S11" s="18">
        <f t="shared" si="3"/>
        <v>0</v>
      </c>
    </row>
    <row r="12" spans="1:19">
      <c r="A12" s="14" t="s">
        <v>52</v>
      </c>
      <c r="B12" s="14" t="s">
        <v>47</v>
      </c>
      <c r="C12" s="15">
        <v>13</v>
      </c>
      <c r="D12" s="15">
        <v>0</v>
      </c>
      <c r="E12" s="15">
        <v>0</v>
      </c>
      <c r="F12" s="15">
        <v>0</v>
      </c>
      <c r="G12" s="16">
        <v>0</v>
      </c>
      <c r="H12" s="17">
        <v>0</v>
      </c>
      <c r="I12" s="17">
        <v>0</v>
      </c>
      <c r="J12" s="17">
        <v>0</v>
      </c>
      <c r="K12" s="18">
        <v>0</v>
      </c>
      <c r="L12" s="17">
        <v>0.11</v>
      </c>
      <c r="M12" s="17">
        <v>2.02</v>
      </c>
      <c r="N12" s="17">
        <v>1.72</v>
      </c>
      <c r="O12" s="18">
        <v>0.11</v>
      </c>
      <c r="P12" s="17">
        <f t="shared" si="0"/>
        <v>0</v>
      </c>
      <c r="Q12" s="17">
        <f t="shared" si="1"/>
        <v>0</v>
      </c>
      <c r="R12" s="17">
        <f t="shared" si="2"/>
        <v>0</v>
      </c>
      <c r="S12" s="18">
        <f t="shared" si="3"/>
        <v>0</v>
      </c>
    </row>
    <row r="13" spans="1:19">
      <c r="A13" s="14" t="s">
        <v>53</v>
      </c>
      <c r="B13" s="14" t="s">
        <v>47</v>
      </c>
      <c r="C13" s="15">
        <v>32</v>
      </c>
      <c r="D13" s="15">
        <v>0</v>
      </c>
      <c r="E13" s="15">
        <v>1</v>
      </c>
      <c r="F13" s="15">
        <v>0</v>
      </c>
      <c r="G13" s="16">
        <v>0</v>
      </c>
      <c r="H13" s="17">
        <v>0</v>
      </c>
      <c r="I13" s="17">
        <v>3.125</v>
      </c>
      <c r="J13" s="17">
        <v>0</v>
      </c>
      <c r="K13" s="18">
        <v>0</v>
      </c>
      <c r="L13" s="17">
        <v>0.34</v>
      </c>
      <c r="M13" s="17">
        <v>3.7</v>
      </c>
      <c r="N13" s="17">
        <v>1.89</v>
      </c>
      <c r="O13" s="18">
        <v>0.34</v>
      </c>
      <c r="P13" s="17">
        <f t="shared" si="0"/>
        <v>0</v>
      </c>
      <c r="Q13" s="17">
        <f t="shared" si="1"/>
        <v>111</v>
      </c>
      <c r="R13" s="17">
        <f t="shared" si="2"/>
        <v>0</v>
      </c>
      <c r="S13" s="18">
        <f t="shared" si="3"/>
        <v>0</v>
      </c>
    </row>
    <row r="14" spans="1:19">
      <c r="A14" s="14" t="s">
        <v>54</v>
      </c>
      <c r="B14" s="14" t="s">
        <v>47</v>
      </c>
      <c r="C14" s="15">
        <v>93</v>
      </c>
      <c r="D14" s="15">
        <v>1</v>
      </c>
      <c r="E14" s="15">
        <v>2</v>
      </c>
      <c r="F14" s="15">
        <v>1</v>
      </c>
      <c r="G14" s="16">
        <v>1</v>
      </c>
      <c r="H14" s="17">
        <v>1.0752688172042999</v>
      </c>
      <c r="I14" s="17">
        <v>2.1505376344085998</v>
      </c>
      <c r="J14" s="17">
        <v>1.1827956989247299</v>
      </c>
      <c r="K14" s="18">
        <v>1.0752688172042999</v>
      </c>
      <c r="L14" s="17">
        <v>0.32</v>
      </c>
      <c r="M14" s="17">
        <v>2.02</v>
      </c>
      <c r="N14" s="17">
        <v>1.79</v>
      </c>
      <c r="O14" s="18">
        <v>0.32</v>
      </c>
      <c r="P14" s="17">
        <f t="shared" si="0"/>
        <v>9.6</v>
      </c>
      <c r="Q14" s="17">
        <f t="shared" si="1"/>
        <v>121.2</v>
      </c>
      <c r="R14" s="17">
        <f t="shared" si="2"/>
        <v>53.7</v>
      </c>
      <c r="S14" s="18">
        <f t="shared" si="3"/>
        <v>9.6</v>
      </c>
    </row>
    <row r="15" spans="1:19">
      <c r="A15" s="14" t="s">
        <v>55</v>
      </c>
      <c r="B15" s="14" t="s">
        <v>47</v>
      </c>
      <c r="C15" s="15">
        <v>391</v>
      </c>
      <c r="D15" s="15">
        <v>6</v>
      </c>
      <c r="E15" s="15">
        <v>10</v>
      </c>
      <c r="F15" s="15">
        <v>7</v>
      </c>
      <c r="G15" s="16">
        <v>6</v>
      </c>
      <c r="H15" s="17">
        <v>1.5345268542199499</v>
      </c>
      <c r="I15" s="17">
        <v>2.5575447570332499</v>
      </c>
      <c r="J15" s="17">
        <v>1.6879795396419399</v>
      </c>
      <c r="K15" s="18">
        <v>1.5345268542199499</v>
      </c>
      <c r="L15" s="17">
        <v>0.28999999999999998</v>
      </c>
      <c r="M15" s="17">
        <v>1.77</v>
      </c>
      <c r="N15" s="17">
        <v>1.69</v>
      </c>
      <c r="O15" s="18">
        <v>0.28999999999999998</v>
      </c>
      <c r="P15" s="17">
        <f t="shared" si="0"/>
        <v>52.199999999999996</v>
      </c>
      <c r="Q15" s="17">
        <f t="shared" si="1"/>
        <v>531</v>
      </c>
      <c r="R15" s="17">
        <f t="shared" si="2"/>
        <v>354.9</v>
      </c>
      <c r="S15" s="18">
        <f t="shared" si="3"/>
        <v>52.199999999999996</v>
      </c>
    </row>
    <row r="16" spans="1:19">
      <c r="A16" s="14" t="s">
        <v>56</v>
      </c>
      <c r="B16" s="14" t="s">
        <v>47</v>
      </c>
      <c r="C16" s="15">
        <v>104</v>
      </c>
      <c r="D16" s="15">
        <v>2</v>
      </c>
      <c r="E16" s="15">
        <v>3</v>
      </c>
      <c r="F16" s="15">
        <v>2</v>
      </c>
      <c r="G16" s="16">
        <v>2</v>
      </c>
      <c r="H16" s="17">
        <v>1.92307692307692</v>
      </c>
      <c r="I16" s="17">
        <v>2.8846153846153801</v>
      </c>
      <c r="J16" s="17">
        <v>2.1153846153846199</v>
      </c>
      <c r="K16" s="18">
        <v>1.92307692307692</v>
      </c>
      <c r="L16" s="17">
        <v>0.62</v>
      </c>
      <c r="M16" s="17">
        <v>4</v>
      </c>
      <c r="N16" s="17">
        <v>2.16</v>
      </c>
      <c r="O16" s="18">
        <v>0.62</v>
      </c>
      <c r="P16" s="17">
        <f t="shared" si="0"/>
        <v>37.200000000000003</v>
      </c>
      <c r="Q16" s="17">
        <f t="shared" si="1"/>
        <v>360</v>
      </c>
      <c r="R16" s="17">
        <f t="shared" si="2"/>
        <v>129.60000000000002</v>
      </c>
      <c r="S16" s="18">
        <f t="shared" si="3"/>
        <v>37.200000000000003</v>
      </c>
    </row>
    <row r="17" spans="1:19">
      <c r="A17" s="14" t="s">
        <v>57</v>
      </c>
      <c r="B17" s="14" t="s">
        <v>47</v>
      </c>
      <c r="C17" s="15">
        <v>63</v>
      </c>
      <c r="D17" s="15">
        <v>1</v>
      </c>
      <c r="E17" s="15">
        <v>2</v>
      </c>
      <c r="F17" s="15">
        <v>1</v>
      </c>
      <c r="G17" s="16">
        <v>1</v>
      </c>
      <c r="H17" s="17">
        <v>1.5873015873015901</v>
      </c>
      <c r="I17" s="17">
        <v>3.17460317460317</v>
      </c>
      <c r="J17" s="17">
        <v>1.74603174603175</v>
      </c>
      <c r="K17" s="18">
        <v>1.5873015873015901</v>
      </c>
      <c r="L17" s="17">
        <v>0.19</v>
      </c>
      <c r="M17" s="17">
        <v>1.63</v>
      </c>
      <c r="N17" s="17">
        <v>0.91</v>
      </c>
      <c r="O17" s="18">
        <v>0.19</v>
      </c>
      <c r="P17" s="17">
        <f t="shared" si="0"/>
        <v>5.7</v>
      </c>
      <c r="Q17" s="17">
        <f t="shared" si="1"/>
        <v>97.8</v>
      </c>
      <c r="R17" s="17">
        <f t="shared" si="2"/>
        <v>27.3</v>
      </c>
      <c r="S17" s="18">
        <f t="shared" si="3"/>
        <v>5.7</v>
      </c>
    </row>
    <row r="18" spans="1:19">
      <c r="A18" s="14" t="s">
        <v>58</v>
      </c>
      <c r="B18" s="14" t="s">
        <v>47</v>
      </c>
      <c r="C18" s="15">
        <v>217</v>
      </c>
      <c r="D18" s="15">
        <v>3</v>
      </c>
      <c r="E18" s="15">
        <v>8</v>
      </c>
      <c r="F18" s="15">
        <v>3</v>
      </c>
      <c r="G18" s="16">
        <v>3</v>
      </c>
      <c r="H18" s="17">
        <v>1.3824884792626699</v>
      </c>
      <c r="I18" s="17">
        <v>3.68663594470046</v>
      </c>
      <c r="J18" s="17">
        <v>1.5207373271889399</v>
      </c>
      <c r="K18" s="18">
        <v>1.3824884792626699</v>
      </c>
      <c r="L18" s="17">
        <v>0.09</v>
      </c>
      <c r="M18" s="17">
        <v>1.04</v>
      </c>
      <c r="N18" s="17">
        <v>0.45</v>
      </c>
      <c r="O18" s="18">
        <v>0.09</v>
      </c>
      <c r="P18" s="17">
        <f t="shared" si="0"/>
        <v>8.1000000000000014</v>
      </c>
      <c r="Q18" s="17">
        <f t="shared" si="1"/>
        <v>249.60000000000002</v>
      </c>
      <c r="R18" s="17">
        <f t="shared" si="2"/>
        <v>40.5</v>
      </c>
      <c r="S18" s="18">
        <f t="shared" si="3"/>
        <v>8.1000000000000014</v>
      </c>
    </row>
    <row r="19" spans="1:19">
      <c r="A19" s="14" t="s">
        <v>59</v>
      </c>
      <c r="B19" s="14" t="s">
        <v>47</v>
      </c>
      <c r="C19" s="15">
        <v>33</v>
      </c>
      <c r="D19" s="15">
        <v>0</v>
      </c>
      <c r="E19" s="15">
        <v>1</v>
      </c>
      <c r="F19" s="15">
        <v>0</v>
      </c>
      <c r="G19" s="16">
        <v>0</v>
      </c>
      <c r="H19" s="17">
        <v>0</v>
      </c>
      <c r="I19" s="17">
        <v>3.0303030303030298</v>
      </c>
      <c r="J19" s="17">
        <v>0</v>
      </c>
      <c r="K19" s="18">
        <v>0</v>
      </c>
      <c r="L19" s="17">
        <v>0.09</v>
      </c>
      <c r="M19" s="17">
        <v>1.03</v>
      </c>
      <c r="N19" s="17">
        <v>1.83</v>
      </c>
      <c r="O19" s="18">
        <v>0.09</v>
      </c>
      <c r="P19" s="17">
        <f t="shared" si="0"/>
        <v>0</v>
      </c>
      <c r="Q19" s="17">
        <f t="shared" si="1"/>
        <v>30.900000000000002</v>
      </c>
      <c r="R19" s="17">
        <f t="shared" si="2"/>
        <v>0</v>
      </c>
      <c r="S19" s="18">
        <f t="shared" si="3"/>
        <v>0</v>
      </c>
    </row>
    <row r="20" spans="1:19">
      <c r="A20" s="14" t="s">
        <v>60</v>
      </c>
      <c r="B20" s="14" t="s">
        <v>61</v>
      </c>
      <c r="C20" s="15">
        <v>42</v>
      </c>
      <c r="D20" s="15">
        <v>1</v>
      </c>
      <c r="E20" s="15">
        <v>2</v>
      </c>
      <c r="F20" s="16">
        <v>1</v>
      </c>
      <c r="G20" s="15">
        <v>1</v>
      </c>
      <c r="H20" s="17">
        <v>2.61904761904762</v>
      </c>
      <c r="I20" s="17">
        <v>4.7619047619047601</v>
      </c>
      <c r="J20" s="18">
        <v>2.61904761904762</v>
      </c>
      <c r="K20" s="17">
        <v>2.38095238095238</v>
      </c>
      <c r="L20" s="17">
        <v>0.1</v>
      </c>
      <c r="M20" s="17">
        <v>0.84</v>
      </c>
      <c r="N20" s="18">
        <v>0.1</v>
      </c>
      <c r="O20" s="17">
        <v>0.02</v>
      </c>
      <c r="P20" s="17">
        <f t="shared" si="0"/>
        <v>3</v>
      </c>
      <c r="Q20" s="17">
        <f t="shared" si="1"/>
        <v>50.4</v>
      </c>
      <c r="R20" s="18">
        <f t="shared" si="2"/>
        <v>3</v>
      </c>
      <c r="S20" s="17">
        <f t="shared" si="3"/>
        <v>0.6</v>
      </c>
    </row>
    <row r="21" spans="1:19">
      <c r="A21" s="14" t="s">
        <v>62</v>
      </c>
      <c r="B21" s="14" t="s">
        <v>61</v>
      </c>
      <c r="C21" s="15">
        <v>797</v>
      </c>
      <c r="D21" s="15">
        <v>7</v>
      </c>
      <c r="E21" s="15">
        <v>20</v>
      </c>
      <c r="F21" s="16">
        <v>7</v>
      </c>
      <c r="G21" s="15">
        <v>6</v>
      </c>
      <c r="H21" s="17">
        <v>0.82810539523212001</v>
      </c>
      <c r="I21" s="17">
        <v>2.5094102885821798</v>
      </c>
      <c r="J21" s="18">
        <v>0.82810539523212001</v>
      </c>
      <c r="K21" s="17">
        <v>0.75282308657465502</v>
      </c>
      <c r="L21" s="17">
        <v>0.39</v>
      </c>
      <c r="M21" s="17">
        <v>1.25</v>
      </c>
      <c r="N21" s="18">
        <v>0.39</v>
      </c>
      <c r="O21" s="17">
        <v>0.01</v>
      </c>
      <c r="P21" s="17">
        <f t="shared" si="0"/>
        <v>81.900000000000006</v>
      </c>
      <c r="Q21" s="17">
        <f t="shared" si="1"/>
        <v>750</v>
      </c>
      <c r="R21" s="18">
        <f t="shared" si="2"/>
        <v>81.900000000000006</v>
      </c>
      <c r="S21" s="17">
        <f t="shared" si="3"/>
        <v>1.7999999999999998</v>
      </c>
    </row>
    <row r="22" spans="1:19">
      <c r="A22" s="14" t="s">
        <v>63</v>
      </c>
      <c r="B22" s="14" t="s">
        <v>47</v>
      </c>
      <c r="C22" s="15">
        <v>371</v>
      </c>
      <c r="D22" s="15">
        <v>6</v>
      </c>
      <c r="E22" s="15">
        <v>10</v>
      </c>
      <c r="F22" s="15">
        <v>7</v>
      </c>
      <c r="G22" s="16">
        <v>6</v>
      </c>
      <c r="H22" s="17">
        <v>1.6172506738544499</v>
      </c>
      <c r="I22" s="17">
        <v>2.6954177897574101</v>
      </c>
      <c r="J22" s="17">
        <v>1.7789757412398899</v>
      </c>
      <c r="K22" s="18">
        <v>1.6172506738544499</v>
      </c>
      <c r="L22" s="17">
        <v>0.11</v>
      </c>
      <c r="M22" s="17">
        <v>1.25</v>
      </c>
      <c r="N22" s="17">
        <v>1.91</v>
      </c>
      <c r="O22" s="18">
        <v>0.11</v>
      </c>
      <c r="P22" s="17">
        <f t="shared" si="0"/>
        <v>19.8</v>
      </c>
      <c r="Q22" s="17">
        <f t="shared" si="1"/>
        <v>375</v>
      </c>
      <c r="R22" s="17">
        <f t="shared" si="2"/>
        <v>401.09999999999997</v>
      </c>
      <c r="S22" s="18">
        <f t="shared" si="3"/>
        <v>19.8</v>
      </c>
    </row>
    <row r="23" spans="1:19">
      <c r="A23" s="14" t="s">
        <v>64</v>
      </c>
      <c r="B23" s="14" t="s">
        <v>65</v>
      </c>
      <c r="C23" s="15">
        <v>1063</v>
      </c>
      <c r="D23" s="15">
        <v>86</v>
      </c>
      <c r="E23" s="16">
        <v>86</v>
      </c>
      <c r="F23" s="15">
        <v>10</v>
      </c>
      <c r="G23" s="15">
        <v>9</v>
      </c>
      <c r="H23" s="17">
        <v>8.0903104421448706</v>
      </c>
      <c r="I23" s="18">
        <v>8.0903104421448706</v>
      </c>
      <c r="J23" s="17">
        <v>0.931326434619003</v>
      </c>
      <c r="K23" s="17">
        <v>0.84666039510818403</v>
      </c>
      <c r="L23" s="17">
        <v>0.44</v>
      </c>
      <c r="M23" s="18">
        <v>0.44</v>
      </c>
      <c r="N23" s="17">
        <v>1.5</v>
      </c>
      <c r="O23" s="17">
        <v>0.04</v>
      </c>
      <c r="P23" s="17">
        <f t="shared" si="0"/>
        <v>1135.2</v>
      </c>
      <c r="Q23" s="18">
        <f t="shared" si="1"/>
        <v>1135.2</v>
      </c>
      <c r="R23" s="17">
        <f t="shared" si="2"/>
        <v>450</v>
      </c>
      <c r="S23" s="17">
        <f t="shared" si="3"/>
        <v>10.799999999999999</v>
      </c>
    </row>
    <row r="24" spans="1:19">
      <c r="A24" s="14" t="s">
        <v>66</v>
      </c>
      <c r="B24" s="14" t="s">
        <v>47</v>
      </c>
      <c r="C24" s="15">
        <v>117</v>
      </c>
      <c r="D24" s="15">
        <v>2</v>
      </c>
      <c r="E24" s="15">
        <v>3</v>
      </c>
      <c r="F24" s="15">
        <v>2</v>
      </c>
      <c r="G24" s="16">
        <v>2</v>
      </c>
      <c r="H24" s="17">
        <v>1.70940170940171</v>
      </c>
      <c r="I24" s="17">
        <v>2.5641025641025599</v>
      </c>
      <c r="J24" s="17">
        <v>1.8803418803418799</v>
      </c>
      <c r="K24" s="18">
        <v>1.70940170940171</v>
      </c>
      <c r="L24" s="17">
        <v>0.2</v>
      </c>
      <c r="M24" s="17">
        <v>1.47</v>
      </c>
      <c r="N24" s="17">
        <v>1.04</v>
      </c>
      <c r="O24" s="18">
        <v>0.2</v>
      </c>
      <c r="P24" s="17">
        <f t="shared" si="0"/>
        <v>12</v>
      </c>
      <c r="Q24" s="17">
        <f t="shared" si="1"/>
        <v>132.30000000000001</v>
      </c>
      <c r="R24" s="17">
        <f t="shared" si="2"/>
        <v>62.400000000000006</v>
      </c>
      <c r="S24" s="18">
        <f t="shared" si="3"/>
        <v>12</v>
      </c>
    </row>
    <row r="25" spans="1:19">
      <c r="A25" s="14" t="s">
        <v>67</v>
      </c>
      <c r="B25" s="14" t="s">
        <v>47</v>
      </c>
      <c r="C25" s="15">
        <v>651</v>
      </c>
      <c r="D25" s="15">
        <v>10</v>
      </c>
      <c r="E25" s="15">
        <v>16</v>
      </c>
      <c r="F25" s="15">
        <v>11</v>
      </c>
      <c r="G25" s="16">
        <v>10</v>
      </c>
      <c r="H25" s="17">
        <v>1.5360983102918599</v>
      </c>
      <c r="I25" s="17">
        <v>2.4577572964669701</v>
      </c>
      <c r="J25" s="17">
        <v>1.68970814132104</v>
      </c>
      <c r="K25" s="18">
        <v>1.5360983102918599</v>
      </c>
      <c r="L25" s="17">
        <v>0.09</v>
      </c>
      <c r="M25" s="17">
        <v>1.32</v>
      </c>
      <c r="N25" s="17">
        <v>2.46</v>
      </c>
      <c r="O25" s="18">
        <v>0.09</v>
      </c>
      <c r="P25" s="17">
        <f t="shared" si="0"/>
        <v>26.999999999999996</v>
      </c>
      <c r="Q25" s="17">
        <f t="shared" si="1"/>
        <v>633.6</v>
      </c>
      <c r="R25" s="17">
        <f t="shared" si="2"/>
        <v>811.8</v>
      </c>
      <c r="S25" s="18">
        <f t="shared" si="3"/>
        <v>26.999999999999996</v>
      </c>
    </row>
    <row r="26" spans="1:19">
      <c r="A26" s="14" t="s">
        <v>68</v>
      </c>
      <c r="B26" s="14" t="s">
        <v>47</v>
      </c>
      <c r="C26" s="15">
        <v>6</v>
      </c>
      <c r="D26" s="15">
        <v>0</v>
      </c>
      <c r="E26" s="15">
        <v>0</v>
      </c>
      <c r="F26" s="15">
        <v>0</v>
      </c>
      <c r="G26" s="16">
        <v>0</v>
      </c>
      <c r="H26" s="17">
        <v>0</v>
      </c>
      <c r="I26" s="17">
        <v>0</v>
      </c>
      <c r="J26" s="17">
        <v>0</v>
      </c>
      <c r="K26" s="18">
        <v>0</v>
      </c>
      <c r="L26" s="17">
        <v>0.33</v>
      </c>
      <c r="M26" s="17">
        <v>1.86</v>
      </c>
      <c r="N26" s="17">
        <v>1.69</v>
      </c>
      <c r="O26" s="18">
        <v>0.33</v>
      </c>
      <c r="P26" s="17">
        <f t="shared" si="0"/>
        <v>0</v>
      </c>
      <c r="Q26" s="17">
        <f t="shared" si="1"/>
        <v>0</v>
      </c>
      <c r="R26" s="17">
        <f t="shared" si="2"/>
        <v>0</v>
      </c>
      <c r="S26" s="18">
        <f t="shared" si="3"/>
        <v>0</v>
      </c>
    </row>
    <row r="27" spans="1:19">
      <c r="A27" s="14" t="s">
        <v>69</v>
      </c>
      <c r="B27" s="14" t="s">
        <v>61</v>
      </c>
      <c r="C27" s="15">
        <v>30</v>
      </c>
      <c r="D27" s="15">
        <v>0</v>
      </c>
      <c r="E27" s="15">
        <v>1</v>
      </c>
      <c r="F27" s="16">
        <v>0</v>
      </c>
      <c r="G27" s="15">
        <v>0</v>
      </c>
      <c r="H27" s="17">
        <v>0</v>
      </c>
      <c r="I27" s="17">
        <v>3.3333333333333299</v>
      </c>
      <c r="J27" s="18">
        <v>0</v>
      </c>
      <c r="K27" s="17">
        <v>0</v>
      </c>
      <c r="L27" s="17">
        <v>0.33</v>
      </c>
      <c r="M27" s="17">
        <v>1.24</v>
      </c>
      <c r="N27" s="18">
        <v>0.33</v>
      </c>
      <c r="O27" s="17">
        <v>0.04</v>
      </c>
      <c r="P27" s="17">
        <f t="shared" si="0"/>
        <v>0</v>
      </c>
      <c r="Q27" s="17">
        <f t="shared" si="1"/>
        <v>37.200000000000003</v>
      </c>
      <c r="R27" s="18">
        <f t="shared" si="2"/>
        <v>0</v>
      </c>
      <c r="S27" s="17">
        <f t="shared" si="3"/>
        <v>0</v>
      </c>
    </row>
    <row r="28" spans="1:19">
      <c r="A28" s="14" t="s">
        <v>70</v>
      </c>
      <c r="B28" s="14" t="s">
        <v>47</v>
      </c>
      <c r="C28" s="15">
        <v>646</v>
      </c>
      <c r="D28" s="15">
        <v>5</v>
      </c>
      <c r="E28" s="15">
        <v>15</v>
      </c>
      <c r="F28" s="15">
        <v>6</v>
      </c>
      <c r="G28" s="16">
        <v>5</v>
      </c>
      <c r="H28" s="17">
        <v>0.77399380804953599</v>
      </c>
      <c r="I28" s="17">
        <v>2.3219814241486101</v>
      </c>
      <c r="J28" s="17">
        <v>0.851393188854489</v>
      </c>
      <c r="K28" s="18">
        <v>0.77399380804953599</v>
      </c>
      <c r="L28" s="17">
        <v>0.28999999999999998</v>
      </c>
      <c r="M28" s="17">
        <v>1.51</v>
      </c>
      <c r="N28" s="17">
        <v>1.99</v>
      </c>
      <c r="O28" s="18">
        <v>0.28999999999999998</v>
      </c>
      <c r="P28" s="17">
        <f t="shared" si="0"/>
        <v>43.5</v>
      </c>
      <c r="Q28" s="17">
        <f t="shared" si="1"/>
        <v>679.5</v>
      </c>
      <c r="R28" s="17">
        <f t="shared" si="2"/>
        <v>358.2</v>
      </c>
      <c r="S28" s="18">
        <f t="shared" si="3"/>
        <v>43.5</v>
      </c>
    </row>
    <row r="29" spans="1:19">
      <c r="A29" s="14" t="s">
        <v>71</v>
      </c>
      <c r="B29" s="14" t="s">
        <v>47</v>
      </c>
      <c r="C29" s="15">
        <v>39</v>
      </c>
      <c r="D29" s="15">
        <v>1</v>
      </c>
      <c r="E29" s="15">
        <v>1</v>
      </c>
      <c r="F29" s="15">
        <v>1</v>
      </c>
      <c r="G29" s="16">
        <v>1</v>
      </c>
      <c r="H29" s="17">
        <v>2.5641025641025599</v>
      </c>
      <c r="I29" s="17">
        <v>2.5641025641025599</v>
      </c>
      <c r="J29" s="17">
        <v>2.8205128205128203</v>
      </c>
      <c r="K29" s="18">
        <v>2.5641025641025599</v>
      </c>
      <c r="L29" s="17">
        <v>0.03</v>
      </c>
      <c r="M29" s="17">
        <v>1.6800000000000002</v>
      </c>
      <c r="N29" s="17">
        <v>0.96</v>
      </c>
      <c r="O29" s="18">
        <v>0.03</v>
      </c>
      <c r="P29" s="17">
        <f t="shared" si="0"/>
        <v>0.89999999999999991</v>
      </c>
      <c r="Q29" s="17">
        <f t="shared" si="1"/>
        <v>50.400000000000006</v>
      </c>
      <c r="R29" s="17">
        <f t="shared" si="2"/>
        <v>28.799999999999997</v>
      </c>
      <c r="S29" s="18">
        <f t="shared" si="3"/>
        <v>0.89999999999999991</v>
      </c>
    </row>
    <row r="30" spans="1:19">
      <c r="A30" s="14" t="s">
        <v>72</v>
      </c>
      <c r="B30" s="14" t="s">
        <v>61</v>
      </c>
      <c r="C30" s="15">
        <v>552</v>
      </c>
      <c r="D30" s="15">
        <v>9</v>
      </c>
      <c r="E30" s="15">
        <v>17</v>
      </c>
      <c r="F30" s="16">
        <v>9</v>
      </c>
      <c r="G30" s="15">
        <v>8</v>
      </c>
      <c r="H30" s="17">
        <v>1.5942028985507199</v>
      </c>
      <c r="I30" s="17">
        <v>3.0797101449275401</v>
      </c>
      <c r="J30" s="18">
        <v>1.5942028985507199</v>
      </c>
      <c r="K30" s="17">
        <v>1.4492753623188399</v>
      </c>
      <c r="L30" s="17">
        <v>0.21</v>
      </c>
      <c r="M30" s="17">
        <v>0.99</v>
      </c>
      <c r="N30" s="18">
        <v>0.21</v>
      </c>
      <c r="O30" s="17">
        <v>0.01</v>
      </c>
      <c r="P30" s="17">
        <f t="shared" si="0"/>
        <v>56.699999999999996</v>
      </c>
      <c r="Q30" s="17">
        <f t="shared" si="1"/>
        <v>504.9</v>
      </c>
      <c r="R30" s="18">
        <f t="shared" si="2"/>
        <v>56.699999999999996</v>
      </c>
      <c r="S30" s="17">
        <f t="shared" si="3"/>
        <v>2.4</v>
      </c>
    </row>
    <row r="31" spans="1:19">
      <c r="A31" s="14" t="s">
        <v>73</v>
      </c>
      <c r="B31" s="14" t="s">
        <v>47</v>
      </c>
      <c r="C31" s="15">
        <v>1148</v>
      </c>
      <c r="D31" s="15">
        <v>17</v>
      </c>
      <c r="E31" s="15">
        <v>34</v>
      </c>
      <c r="F31" s="15">
        <v>19</v>
      </c>
      <c r="G31" s="16">
        <v>17</v>
      </c>
      <c r="H31" s="17">
        <v>1.4808362369338</v>
      </c>
      <c r="I31" s="17">
        <v>2.9616724738675999</v>
      </c>
      <c r="J31" s="17">
        <v>1.62891986062718</v>
      </c>
      <c r="K31" s="18">
        <v>1.4808362369338</v>
      </c>
      <c r="L31" s="17">
        <v>0.02</v>
      </c>
      <c r="M31" s="17">
        <v>1.07</v>
      </c>
      <c r="N31" s="17">
        <v>0.39</v>
      </c>
      <c r="O31" s="18">
        <v>0.02</v>
      </c>
      <c r="P31" s="17">
        <f t="shared" si="0"/>
        <v>10.200000000000001</v>
      </c>
      <c r="Q31" s="17">
        <f t="shared" si="1"/>
        <v>1091.4000000000001</v>
      </c>
      <c r="R31" s="17">
        <f t="shared" si="2"/>
        <v>222.3</v>
      </c>
      <c r="S31" s="18">
        <f t="shared" si="3"/>
        <v>10.200000000000001</v>
      </c>
    </row>
    <row r="32" spans="1:19">
      <c r="A32" s="14" t="s">
        <v>74</v>
      </c>
      <c r="B32" s="14" t="s">
        <v>47</v>
      </c>
      <c r="C32" s="15">
        <v>12099</v>
      </c>
      <c r="D32" s="15">
        <v>182</v>
      </c>
      <c r="E32" s="15">
        <v>347</v>
      </c>
      <c r="F32" s="15">
        <v>200</v>
      </c>
      <c r="G32" s="16">
        <v>182</v>
      </c>
      <c r="H32" s="17">
        <v>1.50425655012811</v>
      </c>
      <c r="I32" s="17">
        <v>2.8680056202992001</v>
      </c>
      <c r="J32" s="17">
        <v>1.65468220514092</v>
      </c>
      <c r="K32" s="18">
        <v>1.50425655012811</v>
      </c>
      <c r="L32" s="17">
        <v>0.01</v>
      </c>
      <c r="M32" s="17">
        <v>1.0900000000000001</v>
      </c>
      <c r="N32" s="17">
        <v>0.23</v>
      </c>
      <c r="O32" s="18">
        <v>0.01</v>
      </c>
      <c r="P32" s="17">
        <f t="shared" si="0"/>
        <v>54.6</v>
      </c>
      <c r="Q32" s="17">
        <f t="shared" si="1"/>
        <v>11346.900000000001</v>
      </c>
      <c r="R32" s="17">
        <f t="shared" si="2"/>
        <v>1380</v>
      </c>
      <c r="S32" s="18">
        <f t="shared" si="3"/>
        <v>54.6</v>
      </c>
    </row>
    <row r="33" spans="1:19">
      <c r="A33" s="14" t="s">
        <v>75</v>
      </c>
      <c r="B33" s="14" t="s">
        <v>47</v>
      </c>
      <c r="C33" s="15">
        <v>1367</v>
      </c>
      <c r="D33" s="15">
        <v>21</v>
      </c>
      <c r="E33" s="15">
        <v>34</v>
      </c>
      <c r="F33" s="15">
        <v>23</v>
      </c>
      <c r="G33" s="16">
        <v>21</v>
      </c>
      <c r="H33" s="17">
        <v>1.53621068032187</v>
      </c>
      <c r="I33" s="17">
        <v>2.4871982443306502</v>
      </c>
      <c r="J33" s="17">
        <v>1.6898317483540599</v>
      </c>
      <c r="K33" s="18">
        <v>1.53621068032187</v>
      </c>
      <c r="L33" s="17">
        <v>0.01</v>
      </c>
      <c r="M33" s="17">
        <v>1.3</v>
      </c>
      <c r="N33" s="17">
        <v>0.75</v>
      </c>
      <c r="O33" s="18">
        <v>0.01</v>
      </c>
      <c r="P33" s="17">
        <f t="shared" si="0"/>
        <v>6.3</v>
      </c>
      <c r="Q33" s="17">
        <f t="shared" si="1"/>
        <v>1326</v>
      </c>
      <c r="R33" s="17">
        <f t="shared" si="2"/>
        <v>517.5</v>
      </c>
      <c r="S33" s="18">
        <f t="shared" si="3"/>
        <v>6.3</v>
      </c>
    </row>
    <row r="34" spans="1:19">
      <c r="A34" s="14" t="s">
        <v>76</v>
      </c>
      <c r="B34" s="14" t="s">
        <v>61</v>
      </c>
      <c r="C34" s="15">
        <v>2074</v>
      </c>
      <c r="D34" s="15">
        <v>34</v>
      </c>
      <c r="E34" s="15">
        <v>70</v>
      </c>
      <c r="F34" s="16">
        <v>34</v>
      </c>
      <c r="G34" s="15">
        <v>31</v>
      </c>
      <c r="H34" s="17">
        <v>1.6441658630665401</v>
      </c>
      <c r="I34" s="17">
        <v>3.3751205400192901</v>
      </c>
      <c r="J34" s="18">
        <v>1.6441658630665401</v>
      </c>
      <c r="K34" s="17">
        <v>1.4946962391514</v>
      </c>
      <c r="L34" s="17">
        <v>0.23</v>
      </c>
      <c r="M34" s="17">
        <v>0.91</v>
      </c>
      <c r="N34" s="18">
        <v>0.23</v>
      </c>
      <c r="O34" s="17">
        <v>0.01</v>
      </c>
      <c r="P34" s="17">
        <f t="shared" si="0"/>
        <v>234.60000000000002</v>
      </c>
      <c r="Q34" s="17">
        <f t="shared" si="1"/>
        <v>1911</v>
      </c>
      <c r="R34" s="18">
        <f t="shared" si="2"/>
        <v>234.60000000000002</v>
      </c>
      <c r="S34" s="17">
        <f t="shared" si="3"/>
        <v>9.3000000000000007</v>
      </c>
    </row>
    <row r="35" spans="1:19">
      <c r="A35" s="14" t="s">
        <v>77</v>
      </c>
      <c r="B35" s="14" t="s">
        <v>61</v>
      </c>
      <c r="C35" s="15">
        <v>557</v>
      </c>
      <c r="D35" s="15">
        <v>9</v>
      </c>
      <c r="E35" s="15">
        <v>13</v>
      </c>
      <c r="F35" s="16">
        <v>9</v>
      </c>
      <c r="G35" s="15">
        <v>8</v>
      </c>
      <c r="H35" s="17">
        <v>1.57989228007181</v>
      </c>
      <c r="I35" s="17">
        <v>2.3339317773788202</v>
      </c>
      <c r="J35" s="18">
        <v>1.57989228007181</v>
      </c>
      <c r="K35" s="17">
        <v>1.4362657091561899</v>
      </c>
      <c r="L35" s="17">
        <v>0.21</v>
      </c>
      <c r="M35" s="17">
        <v>1.39</v>
      </c>
      <c r="N35" s="18">
        <v>0.21</v>
      </c>
      <c r="O35" s="17">
        <v>0.01</v>
      </c>
      <c r="P35" s="17">
        <f t="shared" si="0"/>
        <v>56.699999999999996</v>
      </c>
      <c r="Q35" s="17">
        <f t="shared" si="1"/>
        <v>542.1</v>
      </c>
      <c r="R35" s="18">
        <f t="shared" si="2"/>
        <v>56.699999999999996</v>
      </c>
      <c r="S35" s="17">
        <f t="shared" si="3"/>
        <v>2.4</v>
      </c>
    </row>
    <row r="36" spans="1:19">
      <c r="A36" s="14" t="s">
        <v>78</v>
      </c>
      <c r="B36" s="14" t="s">
        <v>61</v>
      </c>
      <c r="C36" s="15">
        <v>758</v>
      </c>
      <c r="D36" s="15">
        <v>12</v>
      </c>
      <c r="E36" s="15">
        <v>20</v>
      </c>
      <c r="F36" s="16">
        <v>12</v>
      </c>
      <c r="G36" s="15">
        <v>11</v>
      </c>
      <c r="H36" s="17">
        <v>1.59630606860158</v>
      </c>
      <c r="I36" s="17">
        <v>2.63852242744063</v>
      </c>
      <c r="J36" s="18">
        <v>1.59630606860158</v>
      </c>
      <c r="K36" s="17">
        <v>1.4511873350923499</v>
      </c>
      <c r="L36" s="17">
        <v>0.21</v>
      </c>
      <c r="M36" s="17">
        <v>1.2</v>
      </c>
      <c r="N36" s="18">
        <v>0.21</v>
      </c>
      <c r="O36" s="17">
        <v>0.01</v>
      </c>
      <c r="P36" s="17">
        <f t="shared" si="0"/>
        <v>75.599999999999994</v>
      </c>
      <c r="Q36" s="17">
        <f t="shared" si="1"/>
        <v>720</v>
      </c>
      <c r="R36" s="18">
        <f t="shared" si="2"/>
        <v>75.599999999999994</v>
      </c>
      <c r="S36" s="17">
        <f t="shared" si="3"/>
        <v>3.3</v>
      </c>
    </row>
    <row r="37" spans="1:19">
      <c r="A37" s="14" t="s">
        <v>79</v>
      </c>
      <c r="B37" s="14" t="s">
        <v>61</v>
      </c>
      <c r="C37" s="15">
        <v>2424</v>
      </c>
      <c r="D37" s="15">
        <v>40</v>
      </c>
      <c r="E37" s="15">
        <v>58</v>
      </c>
      <c r="F37" s="16">
        <v>40</v>
      </c>
      <c r="G37" s="15">
        <v>36</v>
      </c>
      <c r="H37" s="17">
        <v>1.63366336633663</v>
      </c>
      <c r="I37" s="17">
        <v>2.3927392739273898</v>
      </c>
      <c r="J37" s="18">
        <v>1.63366336633663</v>
      </c>
      <c r="K37" s="17">
        <v>1.48514851485149</v>
      </c>
      <c r="L37" s="17">
        <v>0.21</v>
      </c>
      <c r="M37" s="17">
        <v>1.35</v>
      </c>
      <c r="N37" s="18">
        <v>0.21</v>
      </c>
      <c r="O37" s="17">
        <v>0.01</v>
      </c>
      <c r="P37" s="17">
        <f t="shared" si="0"/>
        <v>252</v>
      </c>
      <c r="Q37" s="17">
        <f t="shared" si="1"/>
        <v>2349.0000000000005</v>
      </c>
      <c r="R37" s="18">
        <f t="shared" si="2"/>
        <v>252</v>
      </c>
      <c r="S37" s="17">
        <f t="shared" si="3"/>
        <v>10.799999999999999</v>
      </c>
    </row>
    <row r="38" spans="1:19">
      <c r="A38" s="14" t="s">
        <v>80</v>
      </c>
      <c r="B38" s="14" t="s">
        <v>61</v>
      </c>
      <c r="C38" s="15">
        <v>163</v>
      </c>
      <c r="D38" s="15">
        <v>2</v>
      </c>
      <c r="E38" s="15">
        <v>4</v>
      </c>
      <c r="F38" s="16">
        <v>2</v>
      </c>
      <c r="G38" s="15">
        <v>2</v>
      </c>
      <c r="H38" s="17">
        <v>1.3496932515337399</v>
      </c>
      <c r="I38" s="17">
        <v>2.4539877300613502</v>
      </c>
      <c r="J38" s="18">
        <v>1.3496932515337399</v>
      </c>
      <c r="K38" s="17">
        <v>1.22699386503067</v>
      </c>
      <c r="L38" s="17">
        <v>0.67</v>
      </c>
      <c r="M38" s="17">
        <v>1.99</v>
      </c>
      <c r="N38" s="18">
        <v>0.67</v>
      </c>
      <c r="O38" s="17">
        <v>0.19</v>
      </c>
      <c r="P38" s="17">
        <f t="shared" si="0"/>
        <v>40.200000000000003</v>
      </c>
      <c r="Q38" s="17">
        <f t="shared" si="1"/>
        <v>238.8</v>
      </c>
      <c r="R38" s="18">
        <f t="shared" si="2"/>
        <v>40.200000000000003</v>
      </c>
      <c r="S38" s="17">
        <f t="shared" si="3"/>
        <v>11.4</v>
      </c>
    </row>
    <row r="39" spans="1:19">
      <c r="A39" s="14" t="s">
        <v>81</v>
      </c>
      <c r="B39" s="14" t="s">
        <v>65</v>
      </c>
      <c r="C39" s="15">
        <v>1153</v>
      </c>
      <c r="D39" s="15">
        <v>44</v>
      </c>
      <c r="E39" s="16">
        <v>44</v>
      </c>
      <c r="F39" s="15">
        <v>19</v>
      </c>
      <c r="G39" s="15">
        <v>17</v>
      </c>
      <c r="H39" s="17">
        <v>3.8161318300086702</v>
      </c>
      <c r="I39" s="18">
        <v>3.8161318300086702</v>
      </c>
      <c r="J39" s="17">
        <v>1.62185602775369</v>
      </c>
      <c r="K39" s="17">
        <v>1.4744145706851701</v>
      </c>
      <c r="L39" s="17">
        <v>0.78</v>
      </c>
      <c r="M39" s="18">
        <v>0.78</v>
      </c>
      <c r="N39" s="17">
        <v>0.05</v>
      </c>
      <c r="O39" s="17">
        <v>0.01</v>
      </c>
      <c r="P39" s="17">
        <f t="shared" ref="P39:P70" si="4">D39*L39*30</f>
        <v>1029.5999999999999</v>
      </c>
      <c r="Q39" s="18">
        <f t="shared" ref="Q39:Q70" si="5">E39*M39*30</f>
        <v>1029.5999999999999</v>
      </c>
      <c r="R39" s="17">
        <f t="shared" ref="R39:R70" si="6">F39*N39*30</f>
        <v>28.500000000000004</v>
      </c>
      <c r="S39" s="17">
        <f t="shared" ref="S39:S70" si="7">G39*O39*30</f>
        <v>5.1000000000000005</v>
      </c>
    </row>
    <row r="40" spans="1:19">
      <c r="A40" s="14" t="s">
        <v>82</v>
      </c>
      <c r="B40" s="14" t="s">
        <v>61</v>
      </c>
      <c r="C40" s="15">
        <v>560</v>
      </c>
      <c r="D40" s="15">
        <v>9</v>
      </c>
      <c r="E40" s="15">
        <v>13</v>
      </c>
      <c r="F40" s="16">
        <v>9</v>
      </c>
      <c r="G40" s="15">
        <v>8</v>
      </c>
      <c r="H40" s="17">
        <v>1.5714285714285698</v>
      </c>
      <c r="I40" s="17">
        <v>2.3214285714285698</v>
      </c>
      <c r="J40" s="18">
        <v>1.5714285714285698</v>
      </c>
      <c r="K40" s="17">
        <v>1.4285714285714299</v>
      </c>
      <c r="L40" s="17">
        <v>0.23</v>
      </c>
      <c r="M40" s="17">
        <v>1.43</v>
      </c>
      <c r="N40" s="18">
        <v>0.23</v>
      </c>
      <c r="O40" s="17">
        <v>0.01</v>
      </c>
      <c r="P40" s="17">
        <f t="shared" si="4"/>
        <v>62.100000000000009</v>
      </c>
      <c r="Q40" s="17">
        <f t="shared" si="5"/>
        <v>557.70000000000005</v>
      </c>
      <c r="R40" s="18">
        <f t="shared" si="6"/>
        <v>62.100000000000009</v>
      </c>
      <c r="S40" s="17">
        <f t="shared" si="7"/>
        <v>2.4</v>
      </c>
    </row>
    <row r="41" spans="1:19">
      <c r="A41" s="14" t="s">
        <v>83</v>
      </c>
      <c r="B41" s="14" t="s">
        <v>47</v>
      </c>
      <c r="C41" s="15">
        <v>0</v>
      </c>
      <c r="D41" s="15">
        <v>0</v>
      </c>
      <c r="E41" s="15">
        <v>0</v>
      </c>
      <c r="F41" s="15">
        <v>0</v>
      </c>
      <c r="G41" s="16">
        <v>0</v>
      </c>
      <c r="H41" s="17">
        <v>0</v>
      </c>
      <c r="I41" s="17">
        <v>0</v>
      </c>
      <c r="J41" s="17">
        <v>0</v>
      </c>
      <c r="K41" s="18">
        <v>0</v>
      </c>
      <c r="L41" s="17">
        <v>0.32</v>
      </c>
      <c r="M41" s="17">
        <v>2.0499999999999998</v>
      </c>
      <c r="N41" s="17">
        <v>1.43</v>
      </c>
      <c r="O41" s="18">
        <v>0.32</v>
      </c>
      <c r="P41" s="17">
        <f t="shared" si="4"/>
        <v>0</v>
      </c>
      <c r="Q41" s="17">
        <f t="shared" si="5"/>
        <v>0</v>
      </c>
      <c r="R41" s="17">
        <f t="shared" si="6"/>
        <v>0</v>
      </c>
      <c r="S41" s="18">
        <f t="shared" si="7"/>
        <v>0</v>
      </c>
    </row>
    <row r="42" spans="1:19">
      <c r="A42" s="14" t="s">
        <v>84</v>
      </c>
      <c r="B42" s="14" t="s">
        <v>47</v>
      </c>
      <c r="C42" s="15">
        <v>163</v>
      </c>
      <c r="D42" s="15">
        <v>2</v>
      </c>
      <c r="E42" s="15">
        <v>4</v>
      </c>
      <c r="F42" s="15">
        <v>2</v>
      </c>
      <c r="G42" s="16">
        <v>2</v>
      </c>
      <c r="H42" s="17">
        <v>1.22699386503067</v>
      </c>
      <c r="I42" s="17">
        <v>2.4539877300613502</v>
      </c>
      <c r="J42" s="17">
        <v>1.3496932515337399</v>
      </c>
      <c r="K42" s="18">
        <v>1.22699386503067</v>
      </c>
      <c r="L42" s="17">
        <v>0.1</v>
      </c>
      <c r="M42" s="17">
        <v>1.22</v>
      </c>
      <c r="N42" s="17">
        <v>1.6</v>
      </c>
      <c r="O42" s="18">
        <v>0.1</v>
      </c>
      <c r="P42" s="17">
        <f t="shared" si="4"/>
        <v>6</v>
      </c>
      <c r="Q42" s="17">
        <f t="shared" si="5"/>
        <v>146.4</v>
      </c>
      <c r="R42" s="17">
        <f t="shared" si="6"/>
        <v>96</v>
      </c>
      <c r="S42" s="18">
        <f t="shared" si="7"/>
        <v>6</v>
      </c>
    </row>
    <row r="43" spans="1:19">
      <c r="A43" s="14" t="s">
        <v>85</v>
      </c>
      <c r="B43" s="14" t="s">
        <v>47</v>
      </c>
      <c r="C43" s="15">
        <v>316</v>
      </c>
      <c r="D43" s="15">
        <v>5</v>
      </c>
      <c r="E43" s="15">
        <v>29</v>
      </c>
      <c r="F43" s="15">
        <v>6</v>
      </c>
      <c r="G43" s="16">
        <v>5</v>
      </c>
      <c r="H43" s="17">
        <v>1.58227848101266</v>
      </c>
      <c r="I43" s="17">
        <v>9.1772151898734204</v>
      </c>
      <c r="J43" s="17">
        <v>1.74050632911392</v>
      </c>
      <c r="K43" s="18">
        <v>1.58227848101266</v>
      </c>
      <c r="L43" s="17">
        <v>0.68</v>
      </c>
      <c r="M43" s="17">
        <v>1.3</v>
      </c>
      <c r="N43" s="17">
        <v>4.5600000000000005</v>
      </c>
      <c r="O43" s="18">
        <v>0.68</v>
      </c>
      <c r="P43" s="17">
        <f t="shared" si="4"/>
        <v>102.00000000000001</v>
      </c>
      <c r="Q43" s="17">
        <f t="shared" si="5"/>
        <v>1131</v>
      </c>
      <c r="R43" s="17">
        <f t="shared" si="6"/>
        <v>820.80000000000007</v>
      </c>
      <c r="S43" s="18">
        <f t="shared" si="7"/>
        <v>102.00000000000001</v>
      </c>
    </row>
    <row r="44" spans="1:19">
      <c r="A44" s="14" t="s">
        <v>86</v>
      </c>
      <c r="B44" s="14" t="s">
        <v>65</v>
      </c>
      <c r="C44" s="15">
        <v>6</v>
      </c>
      <c r="D44" s="15">
        <v>0</v>
      </c>
      <c r="E44" s="16">
        <v>0</v>
      </c>
      <c r="F44" s="15">
        <v>0</v>
      </c>
      <c r="G44" s="15">
        <v>0</v>
      </c>
      <c r="H44" s="17">
        <v>0</v>
      </c>
      <c r="I44" s="18">
        <v>0</v>
      </c>
      <c r="J44" s="17">
        <v>0</v>
      </c>
      <c r="K44" s="17">
        <v>0</v>
      </c>
      <c r="L44" s="17">
        <v>0.8</v>
      </c>
      <c r="M44" s="18">
        <v>0.8</v>
      </c>
      <c r="N44" s="17">
        <v>0.01</v>
      </c>
      <c r="O44" s="17">
        <v>0.01</v>
      </c>
      <c r="P44" s="17">
        <f t="shared" si="4"/>
        <v>0</v>
      </c>
      <c r="Q44" s="18">
        <f t="shared" si="5"/>
        <v>0</v>
      </c>
      <c r="R44" s="17">
        <f t="shared" si="6"/>
        <v>0</v>
      </c>
      <c r="S44" s="17">
        <f t="shared" si="7"/>
        <v>0</v>
      </c>
    </row>
    <row r="45" spans="1:19">
      <c r="A45" s="14" t="s">
        <v>87</v>
      </c>
      <c r="B45" s="14" t="s">
        <v>65</v>
      </c>
      <c r="C45" s="15">
        <v>36</v>
      </c>
      <c r="D45" s="15">
        <v>1</v>
      </c>
      <c r="E45" s="16">
        <v>1</v>
      </c>
      <c r="F45" s="15">
        <v>1</v>
      </c>
      <c r="G45" s="15">
        <v>1</v>
      </c>
      <c r="H45" s="17">
        <v>2.7777777777777799</v>
      </c>
      <c r="I45" s="18">
        <v>2.7777777777777799</v>
      </c>
      <c r="J45" s="17">
        <v>3.0555555555555598</v>
      </c>
      <c r="K45" s="17">
        <v>2.7777777777777799</v>
      </c>
      <c r="L45" s="17">
        <v>0.86</v>
      </c>
      <c r="M45" s="18">
        <v>0.86</v>
      </c>
      <c r="N45" s="17">
        <v>0.13</v>
      </c>
      <c r="O45" s="17">
        <v>0.03</v>
      </c>
      <c r="P45" s="17">
        <f t="shared" si="4"/>
        <v>25.8</v>
      </c>
      <c r="Q45" s="18">
        <f t="shared" si="5"/>
        <v>25.8</v>
      </c>
      <c r="R45" s="17">
        <f t="shared" si="6"/>
        <v>3.9000000000000004</v>
      </c>
      <c r="S45" s="17">
        <f t="shared" si="7"/>
        <v>0.89999999999999991</v>
      </c>
    </row>
    <row r="46" spans="1:19">
      <c r="A46" s="14" t="s">
        <v>88</v>
      </c>
      <c r="B46" s="14" t="s">
        <v>47</v>
      </c>
      <c r="C46" s="15">
        <v>15</v>
      </c>
      <c r="D46" s="15">
        <v>0</v>
      </c>
      <c r="E46" s="15">
        <v>0</v>
      </c>
      <c r="F46" s="15">
        <v>0</v>
      </c>
      <c r="G46" s="16">
        <v>0</v>
      </c>
      <c r="H46" s="17">
        <v>0</v>
      </c>
      <c r="I46" s="17">
        <v>0</v>
      </c>
      <c r="J46" s="17">
        <v>0</v>
      </c>
      <c r="K46" s="18">
        <v>0</v>
      </c>
      <c r="L46" s="17">
        <v>0.43</v>
      </c>
      <c r="M46" s="17">
        <v>5.28</v>
      </c>
      <c r="N46" s="17">
        <v>1.42</v>
      </c>
      <c r="O46" s="18">
        <v>0.43</v>
      </c>
      <c r="P46" s="17">
        <f t="shared" si="4"/>
        <v>0</v>
      </c>
      <c r="Q46" s="17">
        <f t="shared" si="5"/>
        <v>0</v>
      </c>
      <c r="R46" s="17">
        <f t="shared" si="6"/>
        <v>0</v>
      </c>
      <c r="S46" s="18">
        <f t="shared" si="7"/>
        <v>0</v>
      </c>
    </row>
    <row r="47" spans="1:19">
      <c r="A47" s="14" t="s">
        <v>89</v>
      </c>
      <c r="B47" s="14" t="s">
        <v>47</v>
      </c>
      <c r="C47" s="15">
        <v>16</v>
      </c>
      <c r="D47" s="15">
        <v>0</v>
      </c>
      <c r="E47" s="15">
        <v>0</v>
      </c>
      <c r="F47" s="15">
        <v>0</v>
      </c>
      <c r="G47" s="16">
        <v>0</v>
      </c>
      <c r="H47" s="17">
        <v>0</v>
      </c>
      <c r="I47" s="17">
        <v>0</v>
      </c>
      <c r="J47" s="17">
        <v>0</v>
      </c>
      <c r="K47" s="18">
        <v>0</v>
      </c>
      <c r="L47" s="17">
        <v>0.34</v>
      </c>
      <c r="M47" s="17">
        <v>2.4500000000000002</v>
      </c>
      <c r="N47" s="17">
        <v>1.0900000000000001</v>
      </c>
      <c r="O47" s="18">
        <v>0.34</v>
      </c>
      <c r="P47" s="17">
        <f t="shared" si="4"/>
        <v>0</v>
      </c>
      <c r="Q47" s="17">
        <f t="shared" si="5"/>
        <v>0</v>
      </c>
      <c r="R47" s="17">
        <f t="shared" si="6"/>
        <v>0</v>
      </c>
      <c r="S47" s="18">
        <f t="shared" si="7"/>
        <v>0</v>
      </c>
    </row>
    <row r="48" spans="1:19">
      <c r="A48" s="14" t="s">
        <v>90</v>
      </c>
      <c r="B48" s="14" t="s">
        <v>65</v>
      </c>
      <c r="C48" s="15">
        <v>798</v>
      </c>
      <c r="D48" s="15">
        <v>109</v>
      </c>
      <c r="E48" s="16">
        <v>109</v>
      </c>
      <c r="F48" s="15">
        <v>17</v>
      </c>
      <c r="G48" s="15">
        <v>15</v>
      </c>
      <c r="H48" s="17">
        <v>13.6591478696742</v>
      </c>
      <c r="I48" s="18">
        <v>13.6591478696742</v>
      </c>
      <c r="J48" s="17">
        <v>2.0676691729323302</v>
      </c>
      <c r="K48" s="17">
        <v>1.8796992481202999</v>
      </c>
      <c r="L48" s="17">
        <v>0.31</v>
      </c>
      <c r="M48" s="18">
        <v>0.31</v>
      </c>
      <c r="N48" s="17">
        <v>1.1499999999999999</v>
      </c>
      <c r="O48" s="17">
        <v>0.15</v>
      </c>
      <c r="P48" s="17">
        <f t="shared" si="4"/>
        <v>1013.6999999999999</v>
      </c>
      <c r="Q48" s="18">
        <f t="shared" si="5"/>
        <v>1013.6999999999999</v>
      </c>
      <c r="R48" s="17">
        <f t="shared" si="6"/>
        <v>586.49999999999989</v>
      </c>
      <c r="S48" s="17">
        <f t="shared" si="7"/>
        <v>67.5</v>
      </c>
    </row>
    <row r="49" spans="1:19">
      <c r="A49" s="14" t="s">
        <v>91</v>
      </c>
      <c r="B49" s="14" t="s">
        <v>47</v>
      </c>
      <c r="C49" s="15">
        <v>217</v>
      </c>
      <c r="D49" s="15">
        <v>3</v>
      </c>
      <c r="E49" s="15">
        <v>7</v>
      </c>
      <c r="F49" s="15">
        <v>3</v>
      </c>
      <c r="G49" s="16">
        <v>3</v>
      </c>
      <c r="H49" s="17">
        <v>1.3824884792626699</v>
      </c>
      <c r="I49" s="17">
        <v>3.2258064516128999</v>
      </c>
      <c r="J49" s="17">
        <v>1.5207373271889399</v>
      </c>
      <c r="K49" s="18">
        <v>1.3824884792626699</v>
      </c>
      <c r="L49" s="17">
        <v>0.09</v>
      </c>
      <c r="M49" s="17">
        <v>1.1000000000000001</v>
      </c>
      <c r="N49" s="17">
        <v>0.51</v>
      </c>
      <c r="O49" s="18">
        <v>0.09</v>
      </c>
      <c r="P49" s="17">
        <f t="shared" si="4"/>
        <v>8.1000000000000014</v>
      </c>
      <c r="Q49" s="17">
        <f t="shared" si="5"/>
        <v>231.00000000000003</v>
      </c>
      <c r="R49" s="17">
        <f t="shared" si="6"/>
        <v>45.9</v>
      </c>
      <c r="S49" s="18">
        <f t="shared" si="7"/>
        <v>8.1000000000000014</v>
      </c>
    </row>
    <row r="50" spans="1:19">
      <c r="A50" s="14" t="s">
        <v>92</v>
      </c>
      <c r="B50" s="14" t="s">
        <v>61</v>
      </c>
      <c r="C50" s="15">
        <v>74</v>
      </c>
      <c r="D50" s="15">
        <v>1</v>
      </c>
      <c r="E50" s="15">
        <v>2</v>
      </c>
      <c r="F50" s="16">
        <v>1</v>
      </c>
      <c r="G50" s="15">
        <v>1</v>
      </c>
      <c r="H50" s="17">
        <v>1.48648648648649</v>
      </c>
      <c r="I50" s="17">
        <v>2.7027027027027</v>
      </c>
      <c r="J50" s="18">
        <v>1.48648648648649</v>
      </c>
      <c r="K50" s="17">
        <v>1.35135135135135</v>
      </c>
      <c r="L50" s="17">
        <v>0.24</v>
      </c>
      <c r="M50" s="17">
        <v>1.59</v>
      </c>
      <c r="N50" s="18">
        <v>0.24</v>
      </c>
      <c r="O50" s="17">
        <v>0.06</v>
      </c>
      <c r="P50" s="17">
        <f t="shared" si="4"/>
        <v>7.1999999999999993</v>
      </c>
      <c r="Q50" s="17">
        <f t="shared" si="5"/>
        <v>95.4</v>
      </c>
      <c r="R50" s="18">
        <f t="shared" si="6"/>
        <v>7.1999999999999993</v>
      </c>
      <c r="S50" s="17">
        <f t="shared" si="7"/>
        <v>1.7999999999999998</v>
      </c>
    </row>
    <row r="51" spans="1:19">
      <c r="A51" s="14" t="s">
        <v>93</v>
      </c>
      <c r="B51" s="14" t="s">
        <v>47</v>
      </c>
      <c r="C51" s="15">
        <v>297</v>
      </c>
      <c r="D51" s="15">
        <v>4</v>
      </c>
      <c r="E51" s="15">
        <v>22</v>
      </c>
      <c r="F51" s="15">
        <v>4</v>
      </c>
      <c r="G51" s="16">
        <v>4</v>
      </c>
      <c r="H51" s="17">
        <v>1.34680134680135</v>
      </c>
      <c r="I51" s="17">
        <v>7.4074074074074101</v>
      </c>
      <c r="J51" s="17">
        <v>1.4814814814814801</v>
      </c>
      <c r="K51" s="18">
        <v>1.34680134680135</v>
      </c>
      <c r="L51" s="17">
        <v>0.61</v>
      </c>
      <c r="M51" s="17">
        <v>5.37</v>
      </c>
      <c r="N51" s="17">
        <v>1.59</v>
      </c>
      <c r="O51" s="18">
        <v>0.61</v>
      </c>
      <c r="P51" s="17">
        <f t="shared" si="4"/>
        <v>73.2</v>
      </c>
      <c r="Q51" s="17">
        <f t="shared" si="5"/>
        <v>3544.2</v>
      </c>
      <c r="R51" s="17">
        <f t="shared" si="6"/>
        <v>190.8</v>
      </c>
      <c r="S51" s="18">
        <f t="shared" si="7"/>
        <v>73.2</v>
      </c>
    </row>
    <row r="52" spans="1:19">
      <c r="A52" s="14" t="s">
        <v>94</v>
      </c>
      <c r="B52" s="14" t="s">
        <v>47</v>
      </c>
      <c r="C52" s="15">
        <v>66</v>
      </c>
      <c r="D52" s="15">
        <v>1</v>
      </c>
      <c r="E52" s="15">
        <v>2</v>
      </c>
      <c r="F52" s="15">
        <v>1</v>
      </c>
      <c r="G52" s="16">
        <v>1</v>
      </c>
      <c r="H52" s="17">
        <v>1.51515151515152</v>
      </c>
      <c r="I52" s="17">
        <v>3.0303030303030298</v>
      </c>
      <c r="J52" s="17">
        <v>1.6666666666666701</v>
      </c>
      <c r="K52" s="18">
        <v>1.51515151515152</v>
      </c>
      <c r="L52" s="17">
        <v>0.02</v>
      </c>
      <c r="M52" s="17">
        <v>1.21</v>
      </c>
      <c r="N52" s="17">
        <v>1.99</v>
      </c>
      <c r="O52" s="18">
        <v>0.02</v>
      </c>
      <c r="P52" s="17">
        <f t="shared" si="4"/>
        <v>0.6</v>
      </c>
      <c r="Q52" s="17">
        <f t="shared" si="5"/>
        <v>72.599999999999994</v>
      </c>
      <c r="R52" s="17">
        <f t="shared" si="6"/>
        <v>59.7</v>
      </c>
      <c r="S52" s="18">
        <f t="shared" si="7"/>
        <v>0.6</v>
      </c>
    </row>
    <row r="53" spans="1:19">
      <c r="A53" s="14" t="s">
        <v>95</v>
      </c>
      <c r="B53" s="14" t="s">
        <v>47</v>
      </c>
      <c r="C53" s="15">
        <v>88</v>
      </c>
      <c r="D53" s="15">
        <v>1</v>
      </c>
      <c r="E53" s="15">
        <v>3</v>
      </c>
      <c r="F53" s="15">
        <v>1</v>
      </c>
      <c r="G53" s="16">
        <v>1</v>
      </c>
      <c r="H53" s="17">
        <v>1.13636363636364</v>
      </c>
      <c r="I53" s="17">
        <v>3.4090909090909101</v>
      </c>
      <c r="J53" s="17">
        <v>1.25</v>
      </c>
      <c r="K53" s="18">
        <v>1.13636363636364</v>
      </c>
      <c r="L53" s="17">
        <v>0.09</v>
      </c>
      <c r="M53" s="17">
        <v>0.99</v>
      </c>
      <c r="N53" s="17">
        <v>1.55</v>
      </c>
      <c r="O53" s="18">
        <v>0.09</v>
      </c>
      <c r="P53" s="17">
        <f t="shared" si="4"/>
        <v>2.6999999999999997</v>
      </c>
      <c r="Q53" s="17">
        <f t="shared" si="5"/>
        <v>89.1</v>
      </c>
      <c r="R53" s="17">
        <f t="shared" si="6"/>
        <v>46.5</v>
      </c>
      <c r="S53" s="18">
        <f t="shared" si="7"/>
        <v>2.6999999999999997</v>
      </c>
    </row>
    <row r="54" spans="1:19">
      <c r="A54" s="14" t="s">
        <v>96</v>
      </c>
      <c r="B54" s="14" t="s">
        <v>65</v>
      </c>
      <c r="C54" s="15">
        <v>63</v>
      </c>
      <c r="D54" s="15">
        <v>3</v>
      </c>
      <c r="E54" s="16">
        <v>3</v>
      </c>
      <c r="F54" s="15">
        <v>1</v>
      </c>
      <c r="G54" s="15">
        <v>1</v>
      </c>
      <c r="H54" s="17">
        <v>4.7619047619047601</v>
      </c>
      <c r="I54" s="18">
        <v>4.7619047619047601</v>
      </c>
      <c r="J54" s="17">
        <v>1.74603174603175</v>
      </c>
      <c r="K54" s="17">
        <v>1.5873015873015901</v>
      </c>
      <c r="L54" s="17">
        <v>0.69</v>
      </c>
      <c r="M54" s="18">
        <v>0.69</v>
      </c>
      <c r="N54" s="17">
        <v>0.16</v>
      </c>
      <c r="O54" s="17">
        <v>0.03</v>
      </c>
      <c r="P54" s="17">
        <f t="shared" si="4"/>
        <v>62.099999999999994</v>
      </c>
      <c r="Q54" s="18">
        <f t="shared" si="5"/>
        <v>62.099999999999994</v>
      </c>
      <c r="R54" s="17">
        <f t="shared" si="6"/>
        <v>4.8</v>
      </c>
      <c r="S54" s="17">
        <f t="shared" si="7"/>
        <v>0.89999999999999991</v>
      </c>
    </row>
    <row r="55" spans="1:19">
      <c r="A55" s="14" t="s">
        <v>97</v>
      </c>
      <c r="B55" s="14" t="s">
        <v>61</v>
      </c>
      <c r="C55" s="15">
        <v>131</v>
      </c>
      <c r="D55" s="15">
        <v>2</v>
      </c>
      <c r="E55" s="15">
        <v>4</v>
      </c>
      <c r="F55" s="16">
        <v>2</v>
      </c>
      <c r="G55" s="15">
        <v>2</v>
      </c>
      <c r="H55" s="17">
        <v>1.6793893129771</v>
      </c>
      <c r="I55" s="17">
        <v>3.0534351145038201</v>
      </c>
      <c r="J55" s="18">
        <v>1.6793893129771</v>
      </c>
      <c r="K55" s="17">
        <v>1.5267175572519101</v>
      </c>
      <c r="L55" s="17">
        <v>0.23</v>
      </c>
      <c r="M55" s="17">
        <v>1.22</v>
      </c>
      <c r="N55" s="18">
        <v>0.23</v>
      </c>
      <c r="O55" s="17">
        <v>0.04</v>
      </c>
      <c r="P55" s="17">
        <f t="shared" si="4"/>
        <v>13.8</v>
      </c>
      <c r="Q55" s="17">
        <f t="shared" si="5"/>
        <v>146.4</v>
      </c>
      <c r="R55" s="18">
        <f t="shared" si="6"/>
        <v>13.8</v>
      </c>
      <c r="S55" s="17">
        <f t="shared" si="7"/>
        <v>2.4</v>
      </c>
    </row>
    <row r="56" spans="1:19">
      <c r="A56" s="14" t="s">
        <v>98</v>
      </c>
      <c r="B56" s="14" t="s">
        <v>61</v>
      </c>
      <c r="C56" s="15">
        <v>116</v>
      </c>
      <c r="D56" s="15">
        <v>2</v>
      </c>
      <c r="E56" s="15">
        <v>4</v>
      </c>
      <c r="F56" s="16">
        <v>2</v>
      </c>
      <c r="G56" s="15">
        <v>2</v>
      </c>
      <c r="H56" s="17">
        <v>1.8965517241379302</v>
      </c>
      <c r="I56" s="17">
        <v>3.4482758620689702</v>
      </c>
      <c r="J56" s="18">
        <v>1.8965517241379302</v>
      </c>
      <c r="K56" s="17">
        <v>1.72413793103448</v>
      </c>
      <c r="L56" s="17">
        <v>0.92</v>
      </c>
      <c r="M56" s="17">
        <v>1.17</v>
      </c>
      <c r="N56" s="18">
        <v>0.92</v>
      </c>
      <c r="O56" s="17">
        <v>0.02</v>
      </c>
      <c r="P56" s="17">
        <f t="shared" si="4"/>
        <v>55.2</v>
      </c>
      <c r="Q56" s="17">
        <f t="shared" si="5"/>
        <v>140.39999999999998</v>
      </c>
      <c r="R56" s="18">
        <f t="shared" si="6"/>
        <v>55.2</v>
      </c>
      <c r="S56" s="17">
        <f t="shared" si="7"/>
        <v>1.2</v>
      </c>
    </row>
    <row r="57" spans="1:19">
      <c r="A57" s="14" t="s">
        <v>99</v>
      </c>
      <c r="B57" s="14" t="s">
        <v>61</v>
      </c>
      <c r="C57" s="15">
        <v>141</v>
      </c>
      <c r="D57" s="15">
        <v>2</v>
      </c>
      <c r="E57" s="15">
        <v>5</v>
      </c>
      <c r="F57" s="16">
        <v>2</v>
      </c>
      <c r="G57" s="15">
        <v>2</v>
      </c>
      <c r="H57" s="17">
        <v>1.56028368794326</v>
      </c>
      <c r="I57" s="17">
        <v>3.5460992907801399</v>
      </c>
      <c r="J57" s="18">
        <v>1.56028368794326</v>
      </c>
      <c r="K57" s="17">
        <v>1.4184397163120601</v>
      </c>
      <c r="L57" s="17">
        <v>0.28999999999999998</v>
      </c>
      <c r="M57" s="17">
        <v>0.87</v>
      </c>
      <c r="N57" s="18">
        <v>0.28999999999999998</v>
      </c>
      <c r="O57" s="17">
        <v>0.03</v>
      </c>
      <c r="P57" s="17">
        <f t="shared" si="4"/>
        <v>17.399999999999999</v>
      </c>
      <c r="Q57" s="17">
        <f t="shared" si="5"/>
        <v>130.5</v>
      </c>
      <c r="R57" s="18">
        <f t="shared" si="6"/>
        <v>17.399999999999999</v>
      </c>
      <c r="S57" s="17">
        <f t="shared" si="7"/>
        <v>1.7999999999999998</v>
      </c>
    </row>
    <row r="58" spans="1:19">
      <c r="A58" s="14" t="s">
        <v>100</v>
      </c>
      <c r="B58" s="14" t="s">
        <v>61</v>
      </c>
      <c r="C58" s="15">
        <v>74</v>
      </c>
      <c r="D58" s="15">
        <v>1</v>
      </c>
      <c r="E58" s="15">
        <v>2</v>
      </c>
      <c r="F58" s="16">
        <v>1</v>
      </c>
      <c r="G58" s="15">
        <v>1</v>
      </c>
      <c r="H58" s="17">
        <v>1.48648648648649</v>
      </c>
      <c r="I58" s="17">
        <v>2.7027027027027</v>
      </c>
      <c r="J58" s="18">
        <v>1.48648648648649</v>
      </c>
      <c r="K58" s="17">
        <v>1.35135135135135</v>
      </c>
      <c r="L58" s="17">
        <v>0.24</v>
      </c>
      <c r="M58" s="17">
        <v>1.41</v>
      </c>
      <c r="N58" s="18">
        <v>0.24</v>
      </c>
      <c r="O58" s="17">
        <v>0.06</v>
      </c>
      <c r="P58" s="17">
        <f t="shared" si="4"/>
        <v>7.1999999999999993</v>
      </c>
      <c r="Q58" s="17">
        <f t="shared" si="5"/>
        <v>84.6</v>
      </c>
      <c r="R58" s="18">
        <f t="shared" si="6"/>
        <v>7.1999999999999993</v>
      </c>
      <c r="S58" s="17">
        <f t="shared" si="7"/>
        <v>1.7999999999999998</v>
      </c>
    </row>
    <row r="59" spans="1:19">
      <c r="A59" s="14" t="s">
        <v>101</v>
      </c>
      <c r="B59" s="14" t="s">
        <v>47</v>
      </c>
      <c r="C59" s="15">
        <v>2739</v>
      </c>
      <c r="D59" s="15">
        <v>21</v>
      </c>
      <c r="E59" s="15">
        <v>76</v>
      </c>
      <c r="F59" s="15">
        <v>23</v>
      </c>
      <c r="G59" s="16">
        <v>21</v>
      </c>
      <c r="H59" s="17">
        <v>0.76670317634173102</v>
      </c>
      <c r="I59" s="17">
        <v>2.7747353048557901</v>
      </c>
      <c r="J59" s="17">
        <v>0.843373493975904</v>
      </c>
      <c r="K59" s="18">
        <v>0.76670317634173102</v>
      </c>
      <c r="L59" s="17">
        <v>0.02</v>
      </c>
      <c r="M59" s="17">
        <v>1.1299999999999999</v>
      </c>
      <c r="N59" s="17">
        <v>0.5</v>
      </c>
      <c r="O59" s="18">
        <v>0.02</v>
      </c>
      <c r="P59" s="17">
        <f t="shared" si="4"/>
        <v>12.6</v>
      </c>
      <c r="Q59" s="17">
        <f t="shared" si="5"/>
        <v>2576.3999999999996</v>
      </c>
      <c r="R59" s="17">
        <f t="shared" si="6"/>
        <v>345</v>
      </c>
      <c r="S59" s="18">
        <f t="shared" si="7"/>
        <v>12.6</v>
      </c>
    </row>
    <row r="60" spans="1:19">
      <c r="A60" s="14" t="s">
        <v>102</v>
      </c>
      <c r="B60" s="14" t="s">
        <v>61</v>
      </c>
      <c r="C60" s="15">
        <v>5196</v>
      </c>
      <c r="D60" s="15">
        <v>19</v>
      </c>
      <c r="E60" s="15">
        <v>135</v>
      </c>
      <c r="F60" s="16">
        <v>19</v>
      </c>
      <c r="G60" s="15">
        <v>17</v>
      </c>
      <c r="H60" s="17">
        <v>0.35989222478829902</v>
      </c>
      <c r="I60" s="17">
        <v>2.5981524249422598</v>
      </c>
      <c r="J60" s="18">
        <v>0.35989222478829902</v>
      </c>
      <c r="K60" s="17">
        <v>0.32717474980754402</v>
      </c>
      <c r="L60" s="17">
        <v>0.12</v>
      </c>
      <c r="M60" s="17">
        <v>1.22</v>
      </c>
      <c r="N60" s="18">
        <v>0.12</v>
      </c>
      <c r="O60" s="17">
        <v>0.02</v>
      </c>
      <c r="P60" s="17">
        <f t="shared" si="4"/>
        <v>68.399999999999991</v>
      </c>
      <c r="Q60" s="17">
        <f t="shared" si="5"/>
        <v>4941</v>
      </c>
      <c r="R60" s="18">
        <f t="shared" si="6"/>
        <v>68.399999999999991</v>
      </c>
      <c r="S60" s="17">
        <f t="shared" si="7"/>
        <v>10.200000000000001</v>
      </c>
    </row>
    <row r="61" spans="1:19">
      <c r="A61" s="14" t="s">
        <v>103</v>
      </c>
      <c r="B61" s="14" t="s">
        <v>61</v>
      </c>
      <c r="C61" s="15">
        <v>1444</v>
      </c>
      <c r="D61" s="15">
        <v>24</v>
      </c>
      <c r="E61" s="15">
        <v>61</v>
      </c>
      <c r="F61" s="16">
        <v>24</v>
      </c>
      <c r="G61" s="15">
        <v>22</v>
      </c>
      <c r="H61" s="17">
        <v>1.67590027700831</v>
      </c>
      <c r="I61" s="17">
        <v>4.2243767313019402</v>
      </c>
      <c r="J61" s="18">
        <v>1.67590027700831</v>
      </c>
      <c r="K61" s="17">
        <v>1.5235457063711899</v>
      </c>
      <c r="L61" s="17">
        <v>0.36</v>
      </c>
      <c r="M61" s="17">
        <v>0.7</v>
      </c>
      <c r="N61" s="18">
        <v>0.36</v>
      </c>
      <c r="O61" s="17">
        <v>0.01</v>
      </c>
      <c r="P61" s="17">
        <f t="shared" si="4"/>
        <v>259.20000000000005</v>
      </c>
      <c r="Q61" s="17">
        <f t="shared" si="5"/>
        <v>1280.9999999999998</v>
      </c>
      <c r="R61" s="18">
        <f t="shared" si="6"/>
        <v>259.20000000000005</v>
      </c>
      <c r="S61" s="17">
        <f t="shared" si="7"/>
        <v>6.6</v>
      </c>
    </row>
    <row r="62" spans="1:19">
      <c r="A62" s="14" t="s">
        <v>104</v>
      </c>
      <c r="B62" s="14" t="s">
        <v>61</v>
      </c>
      <c r="C62" s="15">
        <v>679</v>
      </c>
      <c r="D62" s="15">
        <v>11</v>
      </c>
      <c r="E62" s="15">
        <v>27</v>
      </c>
      <c r="F62" s="16">
        <v>11</v>
      </c>
      <c r="G62" s="15">
        <v>10</v>
      </c>
      <c r="H62" s="17">
        <v>1.6200294550810002</v>
      </c>
      <c r="I62" s="17">
        <v>3.9764359351988201</v>
      </c>
      <c r="J62" s="18">
        <v>1.6200294550810002</v>
      </c>
      <c r="K62" s="17">
        <v>1.47275405007364</v>
      </c>
      <c r="L62" s="17">
        <v>0.61</v>
      </c>
      <c r="M62" s="17">
        <v>0.74</v>
      </c>
      <c r="N62" s="18">
        <v>0.61</v>
      </c>
      <c r="O62" s="17">
        <v>0.01</v>
      </c>
      <c r="P62" s="17">
        <f t="shared" si="4"/>
        <v>201.3</v>
      </c>
      <c r="Q62" s="17">
        <f t="shared" si="5"/>
        <v>599.4</v>
      </c>
      <c r="R62" s="18">
        <f t="shared" si="6"/>
        <v>201.3</v>
      </c>
      <c r="S62" s="17">
        <f t="shared" si="7"/>
        <v>3</v>
      </c>
    </row>
    <row r="63" spans="1:19">
      <c r="A63" s="14" t="s">
        <v>105</v>
      </c>
      <c r="B63" s="14" t="s">
        <v>61</v>
      </c>
      <c r="C63" s="15">
        <v>2112</v>
      </c>
      <c r="D63" s="15">
        <v>35</v>
      </c>
      <c r="E63" s="15">
        <v>91</v>
      </c>
      <c r="F63" s="16">
        <v>35</v>
      </c>
      <c r="G63" s="15">
        <v>32</v>
      </c>
      <c r="H63" s="17">
        <v>1.6666666666666701</v>
      </c>
      <c r="I63" s="17">
        <v>4.3087121212121202</v>
      </c>
      <c r="J63" s="18">
        <v>1.6666666666666701</v>
      </c>
      <c r="K63" s="17">
        <v>1.51515151515152</v>
      </c>
      <c r="L63" s="17">
        <v>0.16</v>
      </c>
      <c r="M63" s="17">
        <v>0.68</v>
      </c>
      <c r="N63" s="18">
        <v>0.16</v>
      </c>
      <c r="O63" s="17">
        <v>0.02</v>
      </c>
      <c r="P63" s="17">
        <f t="shared" si="4"/>
        <v>168.00000000000003</v>
      </c>
      <c r="Q63" s="17">
        <f t="shared" si="5"/>
        <v>1856.4</v>
      </c>
      <c r="R63" s="18">
        <f t="shared" si="6"/>
        <v>168.00000000000003</v>
      </c>
      <c r="S63" s="17">
        <f t="shared" si="7"/>
        <v>19.2</v>
      </c>
    </row>
    <row r="64" spans="1:19">
      <c r="A64" s="14" t="s">
        <v>106</v>
      </c>
      <c r="B64" s="14" t="s">
        <v>61</v>
      </c>
      <c r="C64" s="15">
        <v>880</v>
      </c>
      <c r="D64" s="15">
        <v>14</v>
      </c>
      <c r="E64" s="15">
        <v>44</v>
      </c>
      <c r="F64" s="16">
        <v>14</v>
      </c>
      <c r="G64" s="15">
        <v>13</v>
      </c>
      <c r="H64" s="17">
        <v>1.625</v>
      </c>
      <c r="I64" s="17">
        <v>5</v>
      </c>
      <c r="J64" s="18">
        <v>1.625</v>
      </c>
      <c r="K64" s="17">
        <v>1.47727272727273</v>
      </c>
      <c r="L64" s="17">
        <v>0.16</v>
      </c>
      <c r="M64" s="17">
        <v>0.56999999999999995</v>
      </c>
      <c r="N64" s="18">
        <v>0.16</v>
      </c>
      <c r="O64" s="17">
        <v>0.02</v>
      </c>
      <c r="P64" s="17">
        <f t="shared" si="4"/>
        <v>67.2</v>
      </c>
      <c r="Q64" s="17">
        <f t="shared" si="5"/>
        <v>752.4</v>
      </c>
      <c r="R64" s="18">
        <f t="shared" si="6"/>
        <v>67.2</v>
      </c>
      <c r="S64" s="17">
        <f t="shared" si="7"/>
        <v>7.8000000000000007</v>
      </c>
    </row>
    <row r="65" spans="1:19">
      <c r="A65" s="14" t="s">
        <v>107</v>
      </c>
      <c r="B65" s="14" t="s">
        <v>47</v>
      </c>
      <c r="C65" s="15">
        <v>2101</v>
      </c>
      <c r="D65" s="15">
        <v>13</v>
      </c>
      <c r="E65" s="15">
        <v>45</v>
      </c>
      <c r="F65" s="15">
        <v>14</v>
      </c>
      <c r="G65" s="16">
        <v>13</v>
      </c>
      <c r="H65" s="17">
        <v>0.618752974773917</v>
      </c>
      <c r="I65" s="17">
        <v>2.1418372203712499</v>
      </c>
      <c r="J65" s="17">
        <v>0.68062827225130895</v>
      </c>
      <c r="K65" s="18">
        <v>0.618752974773917</v>
      </c>
      <c r="L65" s="17">
        <v>0.01</v>
      </c>
      <c r="M65" s="17">
        <v>1.55</v>
      </c>
      <c r="N65" s="17">
        <v>2.06</v>
      </c>
      <c r="O65" s="18">
        <v>0.01</v>
      </c>
      <c r="P65" s="17">
        <f t="shared" si="4"/>
        <v>3.9000000000000004</v>
      </c>
      <c r="Q65" s="17">
        <f t="shared" si="5"/>
        <v>2092.5</v>
      </c>
      <c r="R65" s="17">
        <f t="shared" si="6"/>
        <v>865.2</v>
      </c>
      <c r="S65" s="18">
        <f t="shared" si="7"/>
        <v>3.9000000000000004</v>
      </c>
    </row>
    <row r="66" spans="1:19">
      <c r="A66" s="14" t="s">
        <v>108</v>
      </c>
      <c r="B66" s="14" t="s">
        <v>47</v>
      </c>
      <c r="C66" s="15">
        <v>38790</v>
      </c>
      <c r="D66" s="15">
        <v>65</v>
      </c>
      <c r="E66" s="15">
        <v>819</v>
      </c>
      <c r="F66" s="15">
        <v>72</v>
      </c>
      <c r="G66" s="16">
        <v>65</v>
      </c>
      <c r="H66" s="17">
        <v>0.16756896107244099</v>
      </c>
      <c r="I66" s="17">
        <v>2.1113689095127599</v>
      </c>
      <c r="J66" s="17">
        <v>0.184325857179685</v>
      </c>
      <c r="K66" s="18">
        <v>0.16756896107244099</v>
      </c>
      <c r="L66" s="17">
        <v>0.04</v>
      </c>
      <c r="M66" s="17">
        <v>1.5699999999999998</v>
      </c>
      <c r="N66" s="17">
        <v>0.41</v>
      </c>
      <c r="O66" s="18">
        <v>0.04</v>
      </c>
      <c r="P66" s="17">
        <f t="shared" si="4"/>
        <v>78</v>
      </c>
      <c r="Q66" s="17">
        <f t="shared" si="5"/>
        <v>38574.899999999994</v>
      </c>
      <c r="R66" s="17">
        <f t="shared" si="6"/>
        <v>885.6</v>
      </c>
      <c r="S66" s="18">
        <f t="shared" si="7"/>
        <v>78</v>
      </c>
    </row>
    <row r="67" spans="1:19">
      <c r="A67" s="14" t="s">
        <v>109</v>
      </c>
      <c r="B67" s="14" t="s">
        <v>61</v>
      </c>
      <c r="C67" s="15">
        <v>540</v>
      </c>
      <c r="D67" s="15">
        <v>9</v>
      </c>
      <c r="E67" s="15">
        <v>16</v>
      </c>
      <c r="F67" s="16">
        <v>9</v>
      </c>
      <c r="G67" s="15">
        <v>8</v>
      </c>
      <c r="H67" s="17">
        <v>1.62962962962963</v>
      </c>
      <c r="I67" s="17">
        <v>2.9629629629629601</v>
      </c>
      <c r="J67" s="18">
        <v>1.62962962962963</v>
      </c>
      <c r="K67" s="17">
        <v>1.4814814814814801</v>
      </c>
      <c r="L67" s="17">
        <v>0.04</v>
      </c>
      <c r="M67" s="17">
        <v>1.04</v>
      </c>
      <c r="N67" s="18">
        <v>0.04</v>
      </c>
      <c r="O67" s="17">
        <v>0.01</v>
      </c>
      <c r="P67" s="17">
        <f t="shared" si="4"/>
        <v>10.799999999999999</v>
      </c>
      <c r="Q67" s="17">
        <f t="shared" si="5"/>
        <v>499.20000000000005</v>
      </c>
      <c r="R67" s="18">
        <f t="shared" si="6"/>
        <v>10.799999999999999</v>
      </c>
      <c r="S67" s="17">
        <f t="shared" si="7"/>
        <v>2.4</v>
      </c>
    </row>
    <row r="68" spans="1:19">
      <c r="A68" s="14" t="s">
        <v>110</v>
      </c>
      <c r="B68" s="14" t="s">
        <v>61</v>
      </c>
      <c r="C68" s="15">
        <v>905</v>
      </c>
      <c r="D68" s="15">
        <v>9</v>
      </c>
      <c r="E68" s="15">
        <v>33</v>
      </c>
      <c r="F68" s="16">
        <v>9</v>
      </c>
      <c r="G68" s="15">
        <v>8</v>
      </c>
      <c r="H68" s="17">
        <v>0.97237569060773499</v>
      </c>
      <c r="I68" s="17">
        <v>3.64640883977901</v>
      </c>
      <c r="J68" s="18">
        <v>0.97237569060773499</v>
      </c>
      <c r="K68" s="17">
        <v>0.88397790055248604</v>
      </c>
      <c r="L68" s="17">
        <v>0.02</v>
      </c>
      <c r="M68" s="17">
        <v>0.85</v>
      </c>
      <c r="N68" s="18">
        <v>0.02</v>
      </c>
      <c r="O68" s="17">
        <v>0.01</v>
      </c>
      <c r="P68" s="17">
        <f t="shared" si="4"/>
        <v>5.3999999999999995</v>
      </c>
      <c r="Q68" s="17">
        <f t="shared" si="5"/>
        <v>841.5</v>
      </c>
      <c r="R68" s="18">
        <f t="shared" si="6"/>
        <v>5.3999999999999995</v>
      </c>
      <c r="S68" s="17">
        <f t="shared" si="7"/>
        <v>2.4</v>
      </c>
    </row>
    <row r="69" spans="1:19">
      <c r="A69" s="14" t="s">
        <v>111</v>
      </c>
      <c r="B69" s="14" t="s">
        <v>47</v>
      </c>
      <c r="C69" s="15">
        <v>2434</v>
      </c>
      <c r="D69" s="15">
        <v>8</v>
      </c>
      <c r="E69" s="15">
        <v>48</v>
      </c>
      <c r="F69" s="15">
        <v>9</v>
      </c>
      <c r="G69" s="16">
        <v>8</v>
      </c>
      <c r="H69" s="17">
        <v>0.32867707477403502</v>
      </c>
      <c r="I69" s="17">
        <v>1.97206244864421</v>
      </c>
      <c r="J69" s="17">
        <v>0.36154478225143799</v>
      </c>
      <c r="K69" s="18">
        <v>0.32867707477403502</v>
      </c>
      <c r="L69" s="17">
        <v>0.02</v>
      </c>
      <c r="M69" s="17">
        <v>1.6800000000000002</v>
      </c>
      <c r="N69" s="17">
        <v>0.21</v>
      </c>
      <c r="O69" s="18">
        <v>0.02</v>
      </c>
      <c r="P69" s="17">
        <f t="shared" si="4"/>
        <v>4.8</v>
      </c>
      <c r="Q69" s="17">
        <f t="shared" si="5"/>
        <v>2419.2000000000003</v>
      </c>
      <c r="R69" s="17">
        <f t="shared" si="6"/>
        <v>56.699999999999996</v>
      </c>
      <c r="S69" s="18">
        <f t="shared" si="7"/>
        <v>4.8</v>
      </c>
    </row>
    <row r="70" spans="1:19">
      <c r="A70" s="14" t="s">
        <v>112</v>
      </c>
      <c r="B70" s="14" t="s">
        <v>61</v>
      </c>
      <c r="C70" s="15">
        <v>631</v>
      </c>
      <c r="D70" s="15">
        <v>10</v>
      </c>
      <c r="E70" s="15">
        <v>27</v>
      </c>
      <c r="F70" s="16">
        <v>10</v>
      </c>
      <c r="G70" s="15">
        <v>9</v>
      </c>
      <c r="H70" s="17">
        <v>1.5689381933438999</v>
      </c>
      <c r="I70" s="17">
        <v>4.2789223454833598</v>
      </c>
      <c r="J70" s="18">
        <v>1.5689381933438999</v>
      </c>
      <c r="K70" s="17">
        <v>1.42630744849445</v>
      </c>
      <c r="L70" s="17">
        <v>0.61</v>
      </c>
      <c r="M70" s="17">
        <v>0.71</v>
      </c>
      <c r="N70" s="18">
        <v>0.61</v>
      </c>
      <c r="O70" s="17">
        <v>0.02</v>
      </c>
      <c r="P70" s="17">
        <f t="shared" si="4"/>
        <v>183</v>
      </c>
      <c r="Q70" s="17">
        <f t="shared" si="5"/>
        <v>575.09999999999991</v>
      </c>
      <c r="R70" s="18">
        <f t="shared" si="6"/>
        <v>183</v>
      </c>
      <c r="S70" s="17">
        <f t="shared" si="7"/>
        <v>5.3999999999999995</v>
      </c>
    </row>
    <row r="71" spans="1:19">
      <c r="A71" s="14" t="s">
        <v>113</v>
      </c>
      <c r="B71" s="14" t="s">
        <v>47</v>
      </c>
      <c r="C71" s="15">
        <v>1173</v>
      </c>
      <c r="D71" s="15">
        <v>18</v>
      </c>
      <c r="E71" s="15">
        <v>49</v>
      </c>
      <c r="F71" s="15">
        <v>20</v>
      </c>
      <c r="G71" s="16">
        <v>18</v>
      </c>
      <c r="H71" s="17">
        <v>1.5345268542199499</v>
      </c>
      <c r="I71" s="17">
        <v>4.1773231031542997</v>
      </c>
      <c r="J71" s="17">
        <v>1.6879795396419399</v>
      </c>
      <c r="K71" s="18">
        <v>1.5345268542199499</v>
      </c>
      <c r="L71" s="17">
        <v>0.02</v>
      </c>
      <c r="M71" s="17">
        <v>0.71</v>
      </c>
      <c r="N71" s="17">
        <v>2.25</v>
      </c>
      <c r="O71" s="18">
        <v>0.02</v>
      </c>
      <c r="P71" s="17">
        <f t="shared" ref="P71:P86" si="8">D71*L71*30</f>
        <v>10.799999999999999</v>
      </c>
      <c r="Q71" s="17">
        <f t="shared" ref="Q71:Q86" si="9">E71*M71*30</f>
        <v>1043.7</v>
      </c>
      <c r="R71" s="17">
        <f t="shared" ref="R71:R86" si="10">F71*N71*30</f>
        <v>1350</v>
      </c>
      <c r="S71" s="18">
        <f t="shared" ref="S71:S86" si="11">G71*O71*30</f>
        <v>10.799999999999999</v>
      </c>
    </row>
    <row r="72" spans="1:19">
      <c r="A72" s="14" t="s">
        <v>114</v>
      </c>
      <c r="B72" s="14" t="s">
        <v>61</v>
      </c>
      <c r="C72" s="15">
        <v>2939</v>
      </c>
      <c r="D72" s="15">
        <v>48</v>
      </c>
      <c r="E72" s="15">
        <v>150</v>
      </c>
      <c r="F72" s="16">
        <v>48</v>
      </c>
      <c r="G72" s="15">
        <v>44</v>
      </c>
      <c r="H72" s="17">
        <v>1.6468186457978899</v>
      </c>
      <c r="I72" s="17">
        <v>5.1037767948281703</v>
      </c>
      <c r="J72" s="18">
        <v>1.6468186457978899</v>
      </c>
      <c r="K72" s="17">
        <v>1.4971078598162599</v>
      </c>
      <c r="L72" s="17">
        <v>0.16</v>
      </c>
      <c r="M72" s="17">
        <v>0.56000000000000005</v>
      </c>
      <c r="N72" s="18">
        <v>0.16</v>
      </c>
      <c r="O72" s="17">
        <v>0.01</v>
      </c>
      <c r="P72" s="17">
        <f t="shared" si="8"/>
        <v>230.39999999999998</v>
      </c>
      <c r="Q72" s="17">
        <f t="shared" si="9"/>
        <v>2520.0000000000005</v>
      </c>
      <c r="R72" s="18">
        <f t="shared" si="10"/>
        <v>230.39999999999998</v>
      </c>
      <c r="S72" s="17">
        <f t="shared" si="11"/>
        <v>13.2</v>
      </c>
    </row>
    <row r="73" spans="1:19">
      <c r="A73" s="14" t="s">
        <v>115</v>
      </c>
      <c r="B73" s="14" t="s">
        <v>65</v>
      </c>
      <c r="C73" s="15">
        <v>2754</v>
      </c>
      <c r="D73" s="15">
        <v>110</v>
      </c>
      <c r="E73" s="16">
        <v>110</v>
      </c>
      <c r="F73" s="15">
        <v>45</v>
      </c>
      <c r="G73" s="15">
        <v>41</v>
      </c>
      <c r="H73" s="17">
        <v>3.9941902687000699</v>
      </c>
      <c r="I73" s="18">
        <v>3.9941902687000699</v>
      </c>
      <c r="J73" s="17">
        <v>1.6376180101670301</v>
      </c>
      <c r="K73" s="17">
        <v>1.4887436456063901</v>
      </c>
      <c r="L73" s="17">
        <v>0.76</v>
      </c>
      <c r="M73" s="18">
        <v>0.76</v>
      </c>
      <c r="N73" s="17">
        <v>0.22</v>
      </c>
      <c r="O73" s="17">
        <v>0.01</v>
      </c>
      <c r="P73" s="17">
        <f t="shared" si="8"/>
        <v>2508</v>
      </c>
      <c r="Q73" s="18">
        <f t="shared" si="9"/>
        <v>2508</v>
      </c>
      <c r="R73" s="17">
        <f t="shared" si="10"/>
        <v>297</v>
      </c>
      <c r="S73" s="17">
        <f t="shared" si="11"/>
        <v>12.3</v>
      </c>
    </row>
    <row r="74" spans="1:19">
      <c r="A74" s="14" t="s">
        <v>116</v>
      </c>
      <c r="B74" s="14" t="s">
        <v>65</v>
      </c>
      <c r="C74" s="15">
        <v>873</v>
      </c>
      <c r="D74" s="15">
        <v>38</v>
      </c>
      <c r="E74" s="16">
        <v>38</v>
      </c>
      <c r="F74" s="15">
        <v>14</v>
      </c>
      <c r="G74" s="15">
        <v>13</v>
      </c>
      <c r="H74" s="17">
        <v>4.35280641466208</v>
      </c>
      <c r="I74" s="18">
        <v>4.35280641466208</v>
      </c>
      <c r="J74" s="17">
        <v>1.6380297823596801</v>
      </c>
      <c r="K74" s="17">
        <v>1.4891179839633399</v>
      </c>
      <c r="L74" s="17">
        <v>0.67</v>
      </c>
      <c r="M74" s="18">
        <v>0.67</v>
      </c>
      <c r="N74" s="17">
        <v>0.22</v>
      </c>
      <c r="O74" s="17">
        <v>0.01</v>
      </c>
      <c r="P74" s="17">
        <f t="shared" si="8"/>
        <v>763.80000000000007</v>
      </c>
      <c r="Q74" s="18">
        <f t="shared" si="9"/>
        <v>763.80000000000007</v>
      </c>
      <c r="R74" s="17">
        <f t="shared" si="10"/>
        <v>92.4</v>
      </c>
      <c r="S74" s="17">
        <f t="shared" si="11"/>
        <v>3.9000000000000004</v>
      </c>
    </row>
    <row r="75" spans="1:19">
      <c r="A75" s="14" t="s">
        <v>117</v>
      </c>
      <c r="B75" s="14" t="s">
        <v>61</v>
      </c>
      <c r="C75" s="15">
        <v>472</v>
      </c>
      <c r="D75" s="15">
        <v>8</v>
      </c>
      <c r="E75" s="15">
        <v>20</v>
      </c>
      <c r="F75" s="16">
        <v>8</v>
      </c>
      <c r="G75" s="15">
        <v>7</v>
      </c>
      <c r="H75" s="17">
        <v>1.6313559322033901</v>
      </c>
      <c r="I75" s="17">
        <v>4.2372881355932197</v>
      </c>
      <c r="J75" s="18">
        <v>1.6313559322033901</v>
      </c>
      <c r="K75" s="17">
        <v>1.4830508474576301</v>
      </c>
      <c r="L75" s="17">
        <v>0.23</v>
      </c>
      <c r="M75" s="17">
        <v>0.68</v>
      </c>
      <c r="N75" s="18">
        <v>0.23</v>
      </c>
      <c r="O75" s="17">
        <v>0.01</v>
      </c>
      <c r="P75" s="17">
        <f t="shared" si="8"/>
        <v>55.2</v>
      </c>
      <c r="Q75" s="17">
        <f t="shared" si="9"/>
        <v>408.00000000000006</v>
      </c>
      <c r="R75" s="18">
        <f t="shared" si="10"/>
        <v>55.2</v>
      </c>
      <c r="S75" s="17">
        <f t="shared" si="11"/>
        <v>2.1</v>
      </c>
    </row>
    <row r="76" spans="1:19">
      <c r="A76" s="14" t="s">
        <v>118</v>
      </c>
      <c r="B76" s="14" t="s">
        <v>47</v>
      </c>
      <c r="C76" s="15">
        <v>539</v>
      </c>
      <c r="D76" s="15">
        <v>2</v>
      </c>
      <c r="E76" s="15">
        <v>41</v>
      </c>
      <c r="F76" s="15">
        <v>2</v>
      </c>
      <c r="G76" s="16">
        <v>2</v>
      </c>
      <c r="H76" s="17">
        <v>0.37105751391465702</v>
      </c>
      <c r="I76" s="17">
        <v>7.6066790352504601</v>
      </c>
      <c r="J76" s="17">
        <v>0.40816326530612201</v>
      </c>
      <c r="K76" s="18">
        <v>0.37105751391465702</v>
      </c>
      <c r="L76" s="17">
        <v>0.46</v>
      </c>
      <c r="M76" s="17">
        <v>0.72</v>
      </c>
      <c r="N76" s="17">
        <v>1.53</v>
      </c>
      <c r="O76" s="18">
        <v>0.46</v>
      </c>
      <c r="P76" s="17">
        <f t="shared" si="8"/>
        <v>27.6</v>
      </c>
      <c r="Q76" s="17">
        <f t="shared" si="9"/>
        <v>885.6</v>
      </c>
      <c r="R76" s="17">
        <f t="shared" si="10"/>
        <v>91.8</v>
      </c>
      <c r="S76" s="18">
        <f t="shared" si="11"/>
        <v>27.6</v>
      </c>
    </row>
    <row r="77" spans="1:19">
      <c r="A77" s="14" t="s">
        <v>119</v>
      </c>
      <c r="B77" s="14" t="s">
        <v>65</v>
      </c>
      <c r="C77" s="15">
        <v>1114</v>
      </c>
      <c r="D77" s="15">
        <v>44</v>
      </c>
      <c r="E77" s="16">
        <v>44</v>
      </c>
      <c r="F77" s="15">
        <v>19</v>
      </c>
      <c r="G77" s="15">
        <v>17</v>
      </c>
      <c r="H77" s="17">
        <v>3.9497307001795301</v>
      </c>
      <c r="I77" s="18">
        <v>3.9497307001795301</v>
      </c>
      <c r="J77" s="17">
        <v>1.6786355475763</v>
      </c>
      <c r="K77" s="17">
        <v>1.5260323159784601</v>
      </c>
      <c r="L77" s="17">
        <v>0.74</v>
      </c>
      <c r="M77" s="18">
        <v>0.74</v>
      </c>
      <c r="N77" s="17">
        <v>0.9</v>
      </c>
      <c r="O77" s="17">
        <v>0.02</v>
      </c>
      <c r="P77" s="17">
        <f t="shared" si="8"/>
        <v>976.80000000000007</v>
      </c>
      <c r="Q77" s="18">
        <f t="shared" si="9"/>
        <v>976.80000000000007</v>
      </c>
      <c r="R77" s="17">
        <f t="shared" si="10"/>
        <v>513</v>
      </c>
      <c r="S77" s="17">
        <f t="shared" si="11"/>
        <v>10.200000000000001</v>
      </c>
    </row>
    <row r="78" spans="1:19">
      <c r="A78" s="14" t="s">
        <v>120</v>
      </c>
      <c r="B78" s="14" t="s">
        <v>61</v>
      </c>
      <c r="C78" s="15">
        <v>35</v>
      </c>
      <c r="D78" s="15">
        <v>1</v>
      </c>
      <c r="E78" s="15">
        <v>1</v>
      </c>
      <c r="F78" s="16">
        <v>1</v>
      </c>
      <c r="G78" s="15">
        <v>1</v>
      </c>
      <c r="H78" s="17">
        <v>3.1428571428571401</v>
      </c>
      <c r="I78" s="17">
        <v>2.8571428571428599</v>
      </c>
      <c r="J78" s="18">
        <v>3.1428571428571401</v>
      </c>
      <c r="K78" s="17">
        <v>2.8571428571428599</v>
      </c>
      <c r="L78" s="17">
        <v>0.98</v>
      </c>
      <c r="M78" s="17">
        <v>1.34</v>
      </c>
      <c r="N78" s="18">
        <v>0.98</v>
      </c>
      <c r="O78" s="17">
        <v>0.2</v>
      </c>
      <c r="P78" s="17">
        <f t="shared" si="8"/>
        <v>29.4</v>
      </c>
      <c r="Q78" s="17">
        <f t="shared" si="9"/>
        <v>40.200000000000003</v>
      </c>
      <c r="R78" s="18">
        <f t="shared" si="10"/>
        <v>29.4</v>
      </c>
      <c r="S78" s="17">
        <f t="shared" si="11"/>
        <v>6</v>
      </c>
    </row>
    <row r="79" spans="1:19">
      <c r="A79" s="14" t="s">
        <v>121</v>
      </c>
      <c r="B79" s="14" t="s">
        <v>65</v>
      </c>
      <c r="C79" s="15">
        <v>173</v>
      </c>
      <c r="D79" s="15">
        <v>7</v>
      </c>
      <c r="E79" s="16">
        <v>7</v>
      </c>
      <c r="F79" s="15">
        <v>3</v>
      </c>
      <c r="G79" s="15">
        <v>3</v>
      </c>
      <c r="H79" s="17">
        <v>4.04624277456647</v>
      </c>
      <c r="I79" s="18">
        <v>4.04624277456647</v>
      </c>
      <c r="J79" s="17">
        <v>1.9075144508670498</v>
      </c>
      <c r="K79" s="17">
        <v>1.7341040462427699</v>
      </c>
      <c r="L79" s="17">
        <v>1.02</v>
      </c>
      <c r="M79" s="18">
        <v>1.02</v>
      </c>
      <c r="N79" s="17">
        <v>1.02</v>
      </c>
      <c r="O79" s="17">
        <v>0.05</v>
      </c>
      <c r="P79" s="17">
        <f t="shared" si="8"/>
        <v>214.20000000000002</v>
      </c>
      <c r="Q79" s="18">
        <f t="shared" si="9"/>
        <v>214.20000000000002</v>
      </c>
      <c r="R79" s="17">
        <f t="shared" si="10"/>
        <v>91.8</v>
      </c>
      <c r="S79" s="17">
        <f t="shared" si="11"/>
        <v>4.5000000000000009</v>
      </c>
    </row>
    <row r="80" spans="1:19">
      <c r="A80" s="14" t="s">
        <v>122</v>
      </c>
      <c r="B80" s="14" t="s">
        <v>61</v>
      </c>
      <c r="C80" s="15">
        <v>19</v>
      </c>
      <c r="D80" s="15">
        <v>0</v>
      </c>
      <c r="E80" s="15">
        <v>1</v>
      </c>
      <c r="F80" s="16">
        <v>0</v>
      </c>
      <c r="G80" s="15">
        <v>0</v>
      </c>
      <c r="H80" s="17">
        <v>0</v>
      </c>
      <c r="I80" s="17">
        <v>5.2631578947368398</v>
      </c>
      <c r="J80" s="18">
        <v>0</v>
      </c>
      <c r="K80" s="17">
        <v>0</v>
      </c>
      <c r="L80" s="17">
        <v>0.7</v>
      </c>
      <c r="M80" s="17">
        <v>2.83</v>
      </c>
      <c r="N80" s="18">
        <v>0.7</v>
      </c>
      <c r="O80" s="17">
        <v>0.13</v>
      </c>
      <c r="P80" s="17">
        <f t="shared" si="8"/>
        <v>0</v>
      </c>
      <c r="Q80" s="17">
        <f t="shared" si="9"/>
        <v>84.9</v>
      </c>
      <c r="R80" s="18">
        <f t="shared" si="10"/>
        <v>0</v>
      </c>
      <c r="S80" s="17">
        <f t="shared" si="11"/>
        <v>0</v>
      </c>
    </row>
    <row r="81" spans="1:19">
      <c r="A81" s="14" t="s">
        <v>123</v>
      </c>
      <c r="B81" s="14" t="s">
        <v>61</v>
      </c>
      <c r="C81" s="15">
        <v>1234</v>
      </c>
      <c r="D81" s="15">
        <v>20</v>
      </c>
      <c r="E81" s="15">
        <v>48</v>
      </c>
      <c r="F81" s="16">
        <v>20</v>
      </c>
      <c r="G81" s="15">
        <v>18</v>
      </c>
      <c r="H81" s="17">
        <v>1.6045380875202599</v>
      </c>
      <c r="I81" s="17">
        <v>3.8897893030794197</v>
      </c>
      <c r="J81" s="18">
        <v>1.6045380875202599</v>
      </c>
      <c r="K81" s="17">
        <v>1.45867098865478</v>
      </c>
      <c r="L81" s="17">
        <v>0.04</v>
      </c>
      <c r="M81" s="17">
        <v>0.77</v>
      </c>
      <c r="N81" s="18">
        <v>0.04</v>
      </c>
      <c r="O81" s="17">
        <v>0.01</v>
      </c>
      <c r="P81" s="17">
        <f t="shared" si="8"/>
        <v>24</v>
      </c>
      <c r="Q81" s="17">
        <f t="shared" si="9"/>
        <v>1108.8</v>
      </c>
      <c r="R81" s="18">
        <f t="shared" si="10"/>
        <v>24</v>
      </c>
      <c r="S81" s="17">
        <f t="shared" si="11"/>
        <v>5.3999999999999995</v>
      </c>
    </row>
    <row r="82" spans="1:19">
      <c r="A82" s="14" t="s">
        <v>124</v>
      </c>
      <c r="B82" s="14" t="s">
        <v>65</v>
      </c>
      <c r="C82" s="15">
        <v>936</v>
      </c>
      <c r="D82" s="15">
        <v>45</v>
      </c>
      <c r="E82" s="16">
        <v>45</v>
      </c>
      <c r="F82" s="15">
        <v>15</v>
      </c>
      <c r="G82" s="15">
        <v>14</v>
      </c>
      <c r="H82" s="17">
        <v>4.8076923076923102</v>
      </c>
      <c r="I82" s="18">
        <v>4.8076923076923102</v>
      </c>
      <c r="J82" s="17">
        <v>1.6452991452991501</v>
      </c>
      <c r="K82" s="17">
        <v>1.4957264957265</v>
      </c>
      <c r="L82" s="17">
        <v>0.59</v>
      </c>
      <c r="M82" s="18">
        <v>0.59</v>
      </c>
      <c r="N82" s="17">
        <v>0.23</v>
      </c>
      <c r="O82" s="17">
        <v>0.01</v>
      </c>
      <c r="P82" s="17">
        <f t="shared" si="8"/>
        <v>796.49999999999989</v>
      </c>
      <c r="Q82" s="18">
        <f t="shared" si="9"/>
        <v>796.49999999999989</v>
      </c>
      <c r="R82" s="17">
        <f t="shared" si="10"/>
        <v>103.5</v>
      </c>
      <c r="S82" s="17">
        <f t="shared" si="11"/>
        <v>4.2</v>
      </c>
    </row>
    <row r="83" spans="1:19">
      <c r="A83" s="14" t="s">
        <v>125</v>
      </c>
      <c r="B83" s="14" t="s">
        <v>65</v>
      </c>
      <c r="C83" s="15">
        <v>575</v>
      </c>
      <c r="D83" s="15">
        <v>27</v>
      </c>
      <c r="E83" s="16">
        <v>27</v>
      </c>
      <c r="F83" s="15">
        <v>10</v>
      </c>
      <c r="G83" s="15">
        <v>9</v>
      </c>
      <c r="H83" s="17">
        <v>4.6956521739130404</v>
      </c>
      <c r="I83" s="18">
        <v>4.6956521739130404</v>
      </c>
      <c r="J83" s="17">
        <v>1.72173913043478</v>
      </c>
      <c r="K83" s="17">
        <v>1.5652173913043499</v>
      </c>
      <c r="L83" s="17">
        <v>0.61</v>
      </c>
      <c r="M83" s="18">
        <v>0.61</v>
      </c>
      <c r="N83" s="17">
        <v>0.23</v>
      </c>
      <c r="O83" s="17">
        <v>0.01</v>
      </c>
      <c r="P83" s="17">
        <f t="shared" si="8"/>
        <v>494.09999999999997</v>
      </c>
      <c r="Q83" s="18">
        <f t="shared" si="9"/>
        <v>494.09999999999997</v>
      </c>
      <c r="R83" s="17">
        <f t="shared" si="10"/>
        <v>69.000000000000014</v>
      </c>
      <c r="S83" s="17">
        <f t="shared" si="11"/>
        <v>2.6999999999999997</v>
      </c>
    </row>
    <row r="84" spans="1:19">
      <c r="A84" s="14" t="s">
        <v>126</v>
      </c>
      <c r="B84" s="14" t="s">
        <v>47</v>
      </c>
      <c r="C84" s="15">
        <v>1658</v>
      </c>
      <c r="D84" s="15">
        <v>10</v>
      </c>
      <c r="E84" s="15">
        <v>40</v>
      </c>
      <c r="F84" s="15">
        <v>11</v>
      </c>
      <c r="G84" s="16">
        <v>10</v>
      </c>
      <c r="H84" s="17">
        <v>0.60313630880578994</v>
      </c>
      <c r="I84" s="17">
        <v>2.4125452352231598</v>
      </c>
      <c r="J84" s="17">
        <v>0.66344993968636901</v>
      </c>
      <c r="K84" s="18">
        <v>0.60313630880578994</v>
      </c>
      <c r="L84" s="17">
        <v>0.01</v>
      </c>
      <c r="M84" s="17">
        <v>1.37</v>
      </c>
      <c r="N84" s="17">
        <v>0.03</v>
      </c>
      <c r="O84" s="18">
        <v>0.01</v>
      </c>
      <c r="P84" s="17">
        <f t="shared" si="8"/>
        <v>3</v>
      </c>
      <c r="Q84" s="17">
        <f t="shared" si="9"/>
        <v>1644.0000000000002</v>
      </c>
      <c r="R84" s="17">
        <f t="shared" si="10"/>
        <v>9.8999999999999986</v>
      </c>
      <c r="S84" s="18">
        <f t="shared" si="11"/>
        <v>3</v>
      </c>
    </row>
    <row r="85" spans="1:19">
      <c r="A85" s="14" t="s">
        <v>127</v>
      </c>
      <c r="B85" s="14" t="s">
        <v>47</v>
      </c>
      <c r="C85" s="15">
        <v>506</v>
      </c>
      <c r="D85" s="15">
        <v>8</v>
      </c>
      <c r="E85" s="15">
        <v>19</v>
      </c>
      <c r="F85" s="15">
        <v>9</v>
      </c>
      <c r="G85" s="16">
        <v>8</v>
      </c>
      <c r="H85" s="17">
        <v>1.5810276679841899</v>
      </c>
      <c r="I85" s="17">
        <v>3.7549407114624502</v>
      </c>
      <c r="J85" s="17">
        <v>1.73913043478261</v>
      </c>
      <c r="K85" s="18">
        <v>1.5810276679841899</v>
      </c>
      <c r="L85" s="17">
        <v>0.01</v>
      </c>
      <c r="M85" s="17">
        <v>0.82</v>
      </c>
      <c r="N85" s="17">
        <v>0.36</v>
      </c>
      <c r="O85" s="18">
        <v>0.01</v>
      </c>
      <c r="P85" s="17">
        <f t="shared" si="8"/>
        <v>2.4</v>
      </c>
      <c r="Q85" s="17">
        <f t="shared" si="9"/>
        <v>467.4</v>
      </c>
      <c r="R85" s="17">
        <f t="shared" si="10"/>
        <v>97.199999999999989</v>
      </c>
      <c r="S85" s="18">
        <f t="shared" si="11"/>
        <v>2.4</v>
      </c>
    </row>
    <row r="86" spans="1:19">
      <c r="A86" s="14" t="s">
        <v>128</v>
      </c>
      <c r="B86" s="14" t="s">
        <v>47</v>
      </c>
      <c r="C86" s="15">
        <v>908</v>
      </c>
      <c r="D86" s="15">
        <v>14</v>
      </c>
      <c r="E86" s="15">
        <v>35</v>
      </c>
      <c r="F86" s="15">
        <v>15</v>
      </c>
      <c r="G86" s="16">
        <v>14</v>
      </c>
      <c r="H86" s="17">
        <v>1.5418502202643198</v>
      </c>
      <c r="I86" s="17">
        <v>3.8546255506607903</v>
      </c>
      <c r="J86" s="17">
        <v>1.6960352422907499</v>
      </c>
      <c r="K86" s="18">
        <v>1.5418502202643198</v>
      </c>
      <c r="L86" s="17">
        <v>0.01</v>
      </c>
      <c r="M86" s="17">
        <v>0.79</v>
      </c>
      <c r="N86" s="17">
        <v>0.02</v>
      </c>
      <c r="O86" s="18">
        <v>0.01</v>
      </c>
      <c r="P86" s="17">
        <f t="shared" si="8"/>
        <v>4.2</v>
      </c>
      <c r="Q86" s="17">
        <f t="shared" si="9"/>
        <v>829.50000000000011</v>
      </c>
      <c r="R86" s="17">
        <f t="shared" si="10"/>
        <v>9</v>
      </c>
      <c r="S86" s="18">
        <f t="shared" si="11"/>
        <v>4.2</v>
      </c>
    </row>
    <row r="87" spans="1:19" ht="20.100000000000001" customHeight="1">
      <c r="A87" s="19" t="s">
        <v>129</v>
      </c>
      <c r="B87" s="20"/>
      <c r="C87" s="21">
        <f>SUM(C7:C86)</f>
        <v>104746</v>
      </c>
      <c r="D87" s="21">
        <f>SUM(D7:D86)</f>
        <v>1288</v>
      </c>
      <c r="E87" s="22">
        <f>SUM(E7:E86)</f>
        <v>3135</v>
      </c>
      <c r="F87" s="22">
        <f>SUM(F7:F86)</f>
        <v>971</v>
      </c>
      <c r="G87" s="22">
        <f>SUM(G7:G86)</f>
        <v>883</v>
      </c>
      <c r="H87" s="20"/>
      <c r="I87" s="20"/>
      <c r="J87" s="20"/>
      <c r="K87" s="20"/>
      <c r="L87" s="20"/>
      <c r="M87" s="20"/>
      <c r="N87" s="20"/>
      <c r="O87" s="20"/>
      <c r="P87" s="20">
        <f>SUM(P7:P86)</f>
        <v>11949.9</v>
      </c>
      <c r="Q87" s="23">
        <f>SUM(Q7:Q86)</f>
        <v>106353</v>
      </c>
      <c r="R87" s="23">
        <f>SUM(R7:R86)</f>
        <v>14038.199999999999</v>
      </c>
      <c r="S87" s="23">
        <f>SUM(S7:S86)</f>
        <v>924.30000000000007</v>
      </c>
    </row>
    <row r="89" spans="1:19" ht="18.95" customHeight="1">
      <c r="A89" s="36" t="s">
        <v>130</v>
      </c>
      <c r="B89" s="36"/>
      <c r="C89" s="36"/>
      <c r="D89" s="36"/>
      <c r="E89" s="36"/>
      <c r="F89" s="36"/>
      <c r="G89" s="36"/>
      <c r="H89" s="36"/>
      <c r="I89" s="36"/>
    </row>
    <row r="90" spans="1:19" ht="18.95" customHeight="1">
      <c r="A90" s="32" t="s">
        <v>131</v>
      </c>
      <c r="B90" s="32"/>
      <c r="C90" s="32"/>
      <c r="D90" s="32"/>
      <c r="E90" s="32"/>
      <c r="F90" s="32"/>
      <c r="G90" s="32"/>
      <c r="H90" s="32"/>
      <c r="I90" s="32"/>
    </row>
    <row r="91" spans="1:19" ht="45" customHeight="1">
      <c r="A91" s="32" t="s">
        <v>132</v>
      </c>
      <c r="B91" s="32"/>
      <c r="C91" s="32"/>
      <c r="D91" s="32"/>
      <c r="E91" s="32"/>
      <c r="F91" s="32"/>
      <c r="G91" s="32"/>
      <c r="H91" s="32"/>
      <c r="I91" s="32"/>
    </row>
    <row r="92" spans="1:19" ht="18.95" customHeight="1">
      <c r="A92" s="32" t="s">
        <v>133</v>
      </c>
      <c r="B92" s="32"/>
      <c r="C92" s="32"/>
      <c r="D92" s="32"/>
      <c r="E92" s="32"/>
      <c r="F92" s="32"/>
      <c r="G92" s="32"/>
      <c r="H92" s="32"/>
      <c r="I92" s="32"/>
    </row>
    <row r="93" spans="1:19" ht="27.95" customHeight="1">
      <c r="A93" s="32" t="s">
        <v>134</v>
      </c>
      <c r="B93" s="32"/>
      <c r="C93" s="32"/>
      <c r="D93" s="32"/>
      <c r="E93" s="32"/>
      <c r="F93" s="32"/>
      <c r="G93" s="32"/>
      <c r="H93" s="32"/>
      <c r="I93" s="32"/>
    </row>
    <row r="94" spans="1:19" ht="27.95" customHeight="1">
      <c r="A94" s="32" t="s">
        <v>135</v>
      </c>
      <c r="B94" s="32"/>
      <c r="C94" s="32"/>
      <c r="D94" s="32"/>
      <c r="E94" s="32"/>
      <c r="F94" s="32"/>
      <c r="G94" s="32"/>
      <c r="H94" s="32"/>
      <c r="I94" s="32"/>
    </row>
    <row r="95" spans="1:19" ht="27.95" customHeight="1">
      <c r="A95" s="32" t="s">
        <v>136</v>
      </c>
      <c r="B95" s="32"/>
      <c r="C95" s="32"/>
      <c r="D95" s="32"/>
      <c r="E95" s="32"/>
      <c r="F95" s="32"/>
      <c r="G95" s="32"/>
      <c r="H95" s="32"/>
      <c r="I95" s="32"/>
    </row>
  </sheetData>
  <sheetProtection selectLockedCells="1" selectUnlockedCells="1"/>
  <mergeCells count="11">
    <mergeCell ref="A90:I90"/>
    <mergeCell ref="A91:I91"/>
    <mergeCell ref="A92:I92"/>
    <mergeCell ref="A93:I93"/>
    <mergeCell ref="A94:I94"/>
    <mergeCell ref="A95:I95"/>
    <mergeCell ref="A2:S2"/>
    <mergeCell ref="A3:S3"/>
    <mergeCell ref="A4:S4"/>
    <mergeCell ref="A5:S5"/>
    <mergeCell ref="A89:I89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Слова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Баскакова</dc:creator>
  <cp:lastModifiedBy>baskakova</cp:lastModifiedBy>
  <dcterms:created xsi:type="dcterms:W3CDTF">2014-02-04T10:57:50Z</dcterms:created>
  <dcterms:modified xsi:type="dcterms:W3CDTF">2014-02-04T10:58:04Z</dcterms:modified>
</cp:coreProperties>
</file>